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388" activeTab="0"/>
  </bookViews>
  <sheets>
    <sheet name="Sheet1" sheetId="1" r:id="rId1"/>
    <sheet name="Sheet2" sheetId="2" r:id="rId2"/>
    <sheet name="Sheet2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<sst xmlns="http://schemas.openxmlformats.org/spreadsheetml/2006/main" count="192" uniqueCount="99">
  <si>
    <t xml:space="preserve">College </t>
  </si>
  <si>
    <t>Change Order</t>
  </si>
  <si>
    <t>Item</t>
  </si>
  <si>
    <t>Description</t>
  </si>
  <si>
    <t>Cost</t>
  </si>
  <si>
    <t>Approval</t>
  </si>
  <si>
    <t>Fund</t>
  </si>
  <si>
    <t>Exploratory work to uncover discovered sewer structures</t>
  </si>
  <si>
    <t>Exploratory work to uncover and map discovered sewer lines and leaching pools</t>
  </si>
  <si>
    <t>Exploratory work to uncover additional sewer lines, leaching pools and concrete debris</t>
  </si>
  <si>
    <t>Abandon and/or incorporate discovered sewer lines and leaching pools</t>
  </si>
  <si>
    <t>Science Bldg. (2174)</t>
  </si>
  <si>
    <t xml:space="preserve">New President's Cottage sewer connection and abandonment  of old sewer system </t>
  </si>
  <si>
    <t>Infrastructure (2149)</t>
  </si>
  <si>
    <t>Excavation and removal of 10 additional underground drainage structures</t>
  </si>
  <si>
    <t xml:space="preserve">Incorporate existing road drainage into project site drainage </t>
  </si>
  <si>
    <t xml:space="preserve">Credit for work not performed on the new President's Cottage sewer system </t>
  </si>
  <si>
    <t xml:space="preserve">Additional clearing required for fence line </t>
  </si>
  <si>
    <t xml:space="preserve">Additional stripping for 'no parking' areas in Annex parking lot </t>
  </si>
  <si>
    <t xml:space="preserve">Concrete inspection cancellation </t>
  </si>
  <si>
    <t>J. PETROCELLI CHANGE ORDERS</t>
  </si>
  <si>
    <t xml:space="preserve">Additional buried debris found during excavation </t>
  </si>
  <si>
    <t xml:space="preserve">Underground conduit for future photovoltaic system </t>
  </si>
  <si>
    <t xml:space="preserve">Additional asphalt overlay in Annex parking lot </t>
  </si>
  <si>
    <t xml:space="preserve">Loading stockpiled soil for reclamation </t>
  </si>
  <si>
    <t>SUFFOLK COMMUNITY COLLEGE</t>
  </si>
  <si>
    <t>Date</t>
  </si>
  <si>
    <t>Method</t>
  </si>
  <si>
    <t>Feb. 21, 2013</t>
  </si>
  <si>
    <t>BOT Reso. 2013.17</t>
  </si>
  <si>
    <t>BOT Reso. 2013.21</t>
  </si>
  <si>
    <t>Mar. 21, 2013</t>
  </si>
  <si>
    <t>Apr. 18, 2013</t>
  </si>
  <si>
    <t>June 20, 2013</t>
  </si>
  <si>
    <t>BOT Reso. 2013.31</t>
  </si>
  <si>
    <t>BOT Reso. 2013.44</t>
  </si>
  <si>
    <t>College Administration</t>
  </si>
  <si>
    <t>Mar. 6, 2013</t>
  </si>
  <si>
    <t>Minor Change Orders</t>
  </si>
  <si>
    <t>Major Change Orders</t>
  </si>
  <si>
    <t>Total Change Orders</t>
  </si>
  <si>
    <t>NEW LIFE SCIENCES BUILDING</t>
  </si>
  <si>
    <t>Sept. 19, 2013</t>
  </si>
  <si>
    <t>BOT Reso. 2013.63</t>
  </si>
  <si>
    <t>Dec. 5, 2013</t>
  </si>
  <si>
    <t xml:space="preserve">Removal of abandoned concrete drainage swale </t>
  </si>
  <si>
    <t xml:space="preserve">Add conduit to observatory for telecommunication to telescope </t>
  </si>
  <si>
    <t xml:space="preserve">Extend telecommunications run from Riverhead Bldg. basment to IT closet </t>
  </si>
  <si>
    <t xml:space="preserve">Substitute RCA subgrade for bluestone under first floor slab </t>
  </si>
  <si>
    <t xml:space="preserve">Add Alternate #25 - Video Wall </t>
  </si>
  <si>
    <t>Add Alternate #48 - Dashborad</t>
  </si>
  <si>
    <t xml:space="preserve">Install four wheel stops in Parking Lot #1 </t>
  </si>
  <si>
    <t>BOT Reso. 2013.85</t>
  </si>
  <si>
    <t>Electronic card reader software and hardware installation for doors</t>
  </si>
  <si>
    <t>Feb. 20, 2014</t>
  </si>
  <si>
    <t>BOT Reso. 2014.19</t>
  </si>
  <si>
    <t>Pending</t>
  </si>
  <si>
    <t>HVAC isolation valves</t>
  </si>
  <si>
    <t>Furniture</t>
  </si>
  <si>
    <t>Fire road</t>
  </si>
  <si>
    <t>Fire marshal connection</t>
  </si>
  <si>
    <t>Sprinkler isolation valves</t>
  </si>
  <si>
    <t>AV</t>
  </si>
  <si>
    <t>PV</t>
  </si>
  <si>
    <t>Budget</t>
  </si>
  <si>
    <t>Swipe cards</t>
  </si>
  <si>
    <t>Nova</t>
  </si>
  <si>
    <t>Total</t>
  </si>
  <si>
    <t>Remaining</t>
  </si>
  <si>
    <t>IT</t>
  </si>
  <si>
    <t>Testing</t>
  </si>
  <si>
    <t>Rebar cancel</t>
  </si>
  <si>
    <t>Pending Testing</t>
  </si>
  <si>
    <t>Left</t>
  </si>
  <si>
    <t>($1,090,640 in construction; $26,124 in FF&amp;E)</t>
  </si>
  <si>
    <t>Naming Letters</t>
  </si>
  <si>
    <t>Needs</t>
  </si>
  <si>
    <t>Rosa</t>
  </si>
  <si>
    <t>New Request</t>
  </si>
  <si>
    <t>feb</t>
  </si>
  <si>
    <t>mar</t>
  </si>
  <si>
    <t>Apr</t>
  </si>
  <si>
    <t>may</t>
  </si>
  <si>
    <t>June</t>
  </si>
  <si>
    <t>july</t>
  </si>
  <si>
    <t>aug</t>
  </si>
  <si>
    <t>Rebar inspection cancelation</t>
  </si>
  <si>
    <t>Instructional podium replacement</t>
  </si>
  <si>
    <t xml:space="preserve">Add Alternate #38 - 5 inch mullions on curtain wall </t>
  </si>
  <si>
    <t xml:space="preserve">Additional HVAC hot water valves to isolate individual floors </t>
  </si>
  <si>
    <t>Relocate Siamese connection for fire protection piping as per Fire Marshal</t>
  </si>
  <si>
    <t xml:space="preserve">Additional sprinkler system drain valves to isolate individual floors </t>
  </si>
  <si>
    <t xml:space="preserve">Additional three sprinkler heads in stair wells </t>
  </si>
  <si>
    <t xml:space="preserve">Furnish 18 access panels for laboratory casework maintenance access </t>
  </si>
  <si>
    <t xml:space="preserve">Modify east stormwater system; extend fire access road as per Fire Marshal </t>
  </si>
  <si>
    <t>Apr. 21, 2014</t>
  </si>
  <si>
    <t>JUNE 2014</t>
  </si>
  <si>
    <t xml:space="preserve">New Life Science Building Construction Budget Remaining </t>
  </si>
  <si>
    <t>BOT Reso. 2014.59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</si>
</sst>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49" fontId="23" fillId="0" borderId="0" xfId="55" applyNumberFormat="1" applyFont="1" applyBorder="1" applyProtection="1">
      <alignment/>
      <protection locked="0"/>
    </xf>
    <xf numFmtId="39" fontId="23" fillId="0" borderId="17" xfId="55" applyNumberFormat="1" applyFont="1" applyBorder="1" applyAlignment="1" applyProtection="1">
      <alignment/>
      <protection locked="0"/>
    </xf>
    <xf numFmtId="0" fontId="43" fillId="0" borderId="19" xfId="0" applyFont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49" fontId="23" fillId="0" borderId="20" xfId="55" applyNumberFormat="1" applyFont="1" applyBorder="1" applyProtection="1">
      <alignment/>
      <protection locked="0"/>
    </xf>
    <xf numFmtId="39" fontId="23" fillId="0" borderId="18" xfId="55" applyNumberFormat="1" applyFont="1" applyBorder="1" applyAlignment="1" applyProtection="1">
      <alignment/>
      <protection locked="0"/>
    </xf>
    <xf numFmtId="49" fontId="23" fillId="0" borderId="14" xfId="55" applyNumberFormat="1" applyFont="1" applyBorder="1" applyProtection="1">
      <alignment/>
      <protection locked="0"/>
    </xf>
    <xf numFmtId="1" fontId="23" fillId="0" borderId="17" xfId="55" applyNumberFormat="1" applyFont="1" applyBorder="1" applyAlignment="1" applyProtection="1">
      <alignment horizontal="center"/>
      <protection locked="0"/>
    </xf>
    <xf numFmtId="1" fontId="23" fillId="0" borderId="16" xfId="55" applyNumberFormat="1" applyFont="1" applyBorder="1" applyAlignment="1" applyProtection="1">
      <alignment horizontal="center"/>
      <protection locked="0"/>
    </xf>
    <xf numFmtId="39" fontId="23" fillId="0" borderId="17" xfId="55" applyNumberFormat="1" applyFont="1" applyFill="1" applyBorder="1" applyAlignment="1" applyProtection="1">
      <alignment/>
      <protection locked="0"/>
    </xf>
    <xf numFmtId="39" fontId="23" fillId="0" borderId="16" xfId="55" applyNumberFormat="1" applyFont="1" applyFill="1" applyBorder="1" applyAlignment="1" applyProtection="1">
      <alignment/>
      <protection locked="0"/>
    </xf>
    <xf numFmtId="39" fontId="23" fillId="0" borderId="12" xfId="55" applyNumberFormat="1" applyFont="1" applyBorder="1" applyAlignment="1" applyProtection="1">
      <alignment horizontal="center"/>
      <protection locked="0"/>
    </xf>
    <xf numFmtId="49" fontId="23" fillId="0" borderId="12" xfId="55" applyNumberFormat="1" applyFont="1" applyBorder="1" applyAlignment="1" applyProtection="1">
      <alignment horizontal="center"/>
      <protection locked="0"/>
    </xf>
    <xf numFmtId="49" fontId="23" fillId="0" borderId="17" xfId="55" applyNumberFormat="1" applyFont="1" applyBorder="1" applyAlignment="1" applyProtection="1">
      <alignment horizontal="center"/>
      <protection locked="0"/>
    </xf>
    <xf numFmtId="49" fontId="23" fillId="0" borderId="11" xfId="55" applyNumberFormat="1" applyFont="1" applyBorder="1" applyProtection="1">
      <alignment/>
      <protection locked="0"/>
    </xf>
    <xf numFmtId="39" fontId="23" fillId="0" borderId="15" xfId="55" applyNumberFormat="1" applyFont="1" applyBorder="1" applyAlignment="1" applyProtection="1">
      <alignment/>
      <protection locked="0"/>
    </xf>
    <xf numFmtId="39" fontId="23" fillId="0" borderId="16" xfId="55" applyNumberFormat="1" applyFont="1" applyBorder="1" applyAlignment="1" applyProtection="1">
      <alignment/>
      <protection locked="0"/>
    </xf>
    <xf numFmtId="39" fontId="23" fillId="0" borderId="13" xfId="55" applyNumberFormat="1" applyFont="1" applyBorder="1" applyAlignment="1" applyProtection="1">
      <alignment horizontal="center"/>
      <protection locked="0"/>
    </xf>
    <xf numFmtId="39" fontId="23" fillId="0" borderId="19" xfId="55" applyNumberFormat="1" applyFont="1" applyBorder="1" applyAlignment="1" applyProtection="1">
      <alignment horizontal="center"/>
      <protection locked="0"/>
    </xf>
    <xf numFmtId="1" fontId="23" fillId="0" borderId="15" xfId="55" applyNumberFormat="1" applyFont="1" applyBorder="1" applyAlignment="1" applyProtection="1">
      <alignment horizontal="center"/>
      <protection locked="0"/>
    </xf>
    <xf numFmtId="49" fontId="23" fillId="0" borderId="10" xfId="55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4" fillId="0" borderId="0" xfId="55" applyNumberFormat="1" applyFont="1" applyBorder="1" applyProtection="1">
      <alignment/>
      <protection locked="0"/>
    </xf>
    <xf numFmtId="49" fontId="3" fillId="0" borderId="0" xfId="55" applyNumberFormat="1" applyFont="1" applyBorder="1" applyProtection="1">
      <alignment/>
      <protection locked="0"/>
    </xf>
    <xf numFmtId="49" fontId="2" fillId="0" borderId="0" xfId="55" applyNumberFormat="1" applyFont="1" applyBorder="1" applyProtection="1">
      <alignment/>
      <protection locked="0"/>
    </xf>
    <xf numFmtId="49" fontId="5" fillId="0" borderId="0" xfId="55" applyNumberFormat="1" applyFont="1" applyBorder="1" applyProtection="1">
      <alignment/>
      <protection locked="0"/>
    </xf>
    <xf numFmtId="49" fontId="23" fillId="0" borderId="15" xfId="55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39" fontId="23" fillId="0" borderId="0" xfId="55" applyNumberFormat="1" applyFont="1" applyBorder="1" applyAlignment="1" applyProtection="1">
      <alignment/>
      <protection locked="0"/>
    </xf>
    <xf numFmtId="39" fontId="23" fillId="0" borderId="0" xfId="55" applyNumberFormat="1" applyFont="1" applyFill="1" applyBorder="1" applyAlignment="1" applyProtection="1">
      <alignment/>
      <protection locked="0"/>
    </xf>
    <xf numFmtId="39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49" fontId="23" fillId="0" borderId="15" xfId="55" applyNumberFormat="1" applyFont="1" applyBorder="1" applyProtection="1">
      <alignment/>
      <protection locked="0"/>
    </xf>
    <xf numFmtId="49" fontId="23" fillId="0" borderId="17" xfId="55" applyNumberFormat="1" applyFont="1" applyBorder="1" applyProtection="1">
      <alignment/>
      <protection locked="0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0" xfId="0" applyFont="1" applyBorder="1" applyAlignment="1">
      <alignment/>
    </xf>
    <xf numFmtId="7" fontId="43" fillId="0" borderId="21" xfId="0" applyNumberFormat="1" applyFont="1" applyFill="1" applyBorder="1" applyAlignment="1">
      <alignment/>
    </xf>
    <xf numFmtId="7" fontId="43" fillId="0" borderId="22" xfId="0" applyNumberFormat="1" applyFont="1" applyFill="1" applyBorder="1" applyAlignment="1">
      <alignment/>
    </xf>
    <xf numFmtId="7" fontId="43" fillId="0" borderId="23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19" xfId="0" applyFont="1" applyBorder="1" applyAlignment="1">
      <alignment/>
    </xf>
    <xf numFmtId="164" fontId="43" fillId="0" borderId="24" xfId="0" applyNumberFormat="1" applyFont="1" applyFill="1" applyBorder="1" applyAlignment="1">
      <alignment/>
    </xf>
    <xf numFmtId="39" fontId="24" fillId="0" borderId="0" xfId="55" applyNumberFormat="1" applyFon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3" fillId="0" borderId="25" xfId="55" applyNumberFormat="1" applyFont="1" applyBorder="1" applyAlignment="1" applyProtection="1">
      <alignment/>
      <protection locked="0"/>
    </xf>
    <xf numFmtId="165" fontId="3" fillId="0" borderId="25" xfId="55" applyNumberFormat="1" applyFont="1" applyFill="1" applyBorder="1" applyAlignment="1" applyProtection="1">
      <alignment/>
      <protection locked="0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25" fillId="0" borderId="0" xfId="55" applyNumberFormat="1" applyFont="1" applyBorder="1" applyAlignment="1" applyProtection="1">
      <alignment/>
      <protection locked="0"/>
    </xf>
    <xf numFmtId="165" fontId="25" fillId="0" borderId="0" xfId="55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49" fontId="23" fillId="0" borderId="16" xfId="55" applyNumberFormat="1" applyFont="1" applyBorder="1" applyAlignment="1" applyProtection="1">
      <alignment horizontal="center"/>
      <protection locked="0"/>
    </xf>
    <xf numFmtId="4" fontId="43" fillId="0" borderId="15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4" fontId="43" fillId="0" borderId="21" xfId="0" applyNumberFormat="1" applyFont="1" applyBorder="1" applyAlignment="1">
      <alignment/>
    </xf>
    <xf numFmtId="4" fontId="43" fillId="0" borderId="22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0" fontId="43" fillId="0" borderId="15" xfId="0" applyFont="1" applyBorder="1" applyAlignment="1">
      <alignment/>
    </xf>
    <xf numFmtId="49" fontId="23" fillId="0" borderId="17" xfId="55" applyNumberFormat="1" applyFont="1" applyFill="1" applyBorder="1" applyProtection="1">
      <alignment/>
      <protection locked="0"/>
    </xf>
    <xf numFmtId="49" fontId="23" fillId="0" borderId="16" xfId="55" applyNumberFormat="1" applyFont="1" applyBorder="1" applyProtection="1">
      <alignment/>
      <protection locked="0"/>
    </xf>
    <xf numFmtId="0" fontId="43" fillId="0" borderId="19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ange Order Form 05-23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90" zoomScaleNormal="90" zoomScalePageLayoutView="0" workbookViewId="0" topLeftCell="A1">
      <selection activeCell="F46" sqref="F46"/>
    </sheetView>
  </sheetViews>
  <sheetFormatPr defaultColWidth="9.140625" defaultRowHeight="15"/>
  <cols>
    <col min="1" max="1" width="21.57421875" style="0" customWidth="1"/>
    <col min="3" max="3" width="81.8515625" style="0" customWidth="1"/>
    <col min="4" max="4" width="13.421875" style="0" customWidth="1"/>
    <col min="5" max="5" width="14.140625" style="0" customWidth="1"/>
    <col min="6" max="6" width="22.8515625" style="0" customWidth="1"/>
    <col min="7" max="7" width="21.57421875" style="0" customWidth="1"/>
    <col min="8" max="8" width="9.140625" style="0" customWidth="1"/>
  </cols>
  <sheetData>
    <row r="1" spans="1:21" ht="18">
      <c r="A1" s="91" t="s">
        <v>25</v>
      </c>
      <c r="B1" s="91"/>
      <c r="C1" s="91"/>
      <c r="D1" s="91"/>
      <c r="E1" s="91"/>
      <c r="F1" s="91"/>
      <c r="G1" s="9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8">
      <c r="A2" s="91" t="s">
        <v>41</v>
      </c>
      <c r="B2" s="91"/>
      <c r="C2" s="91"/>
      <c r="D2" s="91"/>
      <c r="E2" s="91"/>
      <c r="F2" s="91"/>
      <c r="G2" s="9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8">
      <c r="A3" s="91" t="s">
        <v>20</v>
      </c>
      <c r="B3" s="91"/>
      <c r="C3" s="91"/>
      <c r="D3" s="91"/>
      <c r="E3" s="91"/>
      <c r="F3" s="91"/>
      <c r="G3" s="91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8">
      <c r="A4" s="92" t="s">
        <v>96</v>
      </c>
      <c r="B4" s="92"/>
      <c r="C4" s="92"/>
      <c r="D4" s="92"/>
      <c r="E4" s="92"/>
      <c r="F4" s="92"/>
      <c r="G4" s="9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" thickBot="1">
      <c r="A5" s="1"/>
      <c r="B5" s="1"/>
      <c r="C5" s="1"/>
      <c r="D5" s="1"/>
      <c r="E5" s="1"/>
      <c r="F5" s="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.75" thickBot="1">
      <c r="A6" s="3" t="s">
        <v>0</v>
      </c>
      <c r="B6" s="9" t="s">
        <v>2</v>
      </c>
      <c r="C6" s="4" t="s">
        <v>3</v>
      </c>
      <c r="D6" s="9" t="s">
        <v>4</v>
      </c>
      <c r="E6" s="89" t="s">
        <v>5</v>
      </c>
      <c r="F6" s="90"/>
      <c r="G6" s="9" t="s">
        <v>6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5.75" thickBot="1">
      <c r="A7" s="7" t="s">
        <v>1</v>
      </c>
      <c r="B7" s="10"/>
      <c r="C7" s="8"/>
      <c r="D7" s="13"/>
      <c r="E7" s="7" t="s">
        <v>26</v>
      </c>
      <c r="F7" s="14" t="s">
        <v>27</v>
      </c>
      <c r="G7" s="1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5">
      <c r="A8" s="3">
        <v>1</v>
      </c>
      <c r="B8" s="9">
        <v>1</v>
      </c>
      <c r="C8" s="33" t="s">
        <v>7</v>
      </c>
      <c r="D8" s="34">
        <v>2130.59</v>
      </c>
      <c r="E8" s="3" t="s">
        <v>37</v>
      </c>
      <c r="F8" s="9" t="s">
        <v>36</v>
      </c>
      <c r="G8" s="9" t="s">
        <v>11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5">
      <c r="A9" s="5"/>
      <c r="B9" s="11">
        <v>2</v>
      </c>
      <c r="C9" s="19" t="s">
        <v>8</v>
      </c>
      <c r="D9" s="20">
        <v>5911.44</v>
      </c>
      <c r="E9" s="5" t="s">
        <v>37</v>
      </c>
      <c r="F9" s="11" t="s">
        <v>36</v>
      </c>
      <c r="G9" s="11" t="s">
        <v>11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5">
      <c r="A10" s="5"/>
      <c r="B10" s="11">
        <v>3</v>
      </c>
      <c r="C10" s="19" t="s">
        <v>9</v>
      </c>
      <c r="D10" s="20">
        <v>5529.47</v>
      </c>
      <c r="E10" s="5" t="s">
        <v>37</v>
      </c>
      <c r="F10" s="11" t="s">
        <v>36</v>
      </c>
      <c r="G10" s="11" t="s">
        <v>11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5.75" thickBot="1">
      <c r="A11" s="7"/>
      <c r="B11" s="10">
        <v>4</v>
      </c>
      <c r="C11" s="25" t="s">
        <v>10</v>
      </c>
      <c r="D11" s="35">
        <v>103538.91</v>
      </c>
      <c r="E11" s="36" t="s">
        <v>28</v>
      </c>
      <c r="F11" s="10" t="s">
        <v>29</v>
      </c>
      <c r="G11" s="10" t="s">
        <v>11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thickBot="1">
      <c r="A12" s="5">
        <v>2</v>
      </c>
      <c r="B12" s="12">
        <v>1</v>
      </c>
      <c r="C12" s="19" t="s">
        <v>12</v>
      </c>
      <c r="D12" s="20">
        <v>76309.19</v>
      </c>
      <c r="E12" s="30" t="s">
        <v>31</v>
      </c>
      <c r="F12" s="11" t="s">
        <v>30</v>
      </c>
      <c r="G12" s="11" t="s">
        <v>13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5.75" thickBot="1">
      <c r="A13" s="21">
        <v>3</v>
      </c>
      <c r="B13" s="22">
        <v>1</v>
      </c>
      <c r="C13" s="23" t="s">
        <v>14</v>
      </c>
      <c r="D13" s="24">
        <v>32319.02</v>
      </c>
      <c r="E13" s="37" t="s">
        <v>32</v>
      </c>
      <c r="F13" s="14" t="s">
        <v>34</v>
      </c>
      <c r="G13" s="14" t="s">
        <v>11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5">
      <c r="A14" s="3">
        <v>4</v>
      </c>
      <c r="B14" s="38">
        <v>1</v>
      </c>
      <c r="C14" s="33" t="s">
        <v>88</v>
      </c>
      <c r="D14" s="34">
        <v>58000</v>
      </c>
      <c r="E14" s="39" t="s">
        <v>33</v>
      </c>
      <c r="F14" s="9" t="s">
        <v>35</v>
      </c>
      <c r="G14" s="9" t="s">
        <v>11</v>
      </c>
      <c r="H14" s="41"/>
      <c r="I14" s="41"/>
      <c r="J14" s="41"/>
      <c r="K14" s="41"/>
      <c r="L14" s="41"/>
      <c r="M14" s="41"/>
      <c r="N14" s="41"/>
      <c r="O14" s="41"/>
      <c r="P14" s="40"/>
      <c r="Q14" s="40"/>
      <c r="R14" s="40"/>
      <c r="S14" s="40"/>
      <c r="T14" s="40"/>
      <c r="U14" s="40"/>
    </row>
    <row r="15" spans="1:21" ht="15">
      <c r="A15" s="5"/>
      <c r="B15" s="26">
        <v>2</v>
      </c>
      <c r="C15" s="19" t="s">
        <v>15</v>
      </c>
      <c r="D15" s="20">
        <v>27603.38</v>
      </c>
      <c r="E15" s="31" t="s">
        <v>42</v>
      </c>
      <c r="F15" s="32" t="s">
        <v>43</v>
      </c>
      <c r="G15" s="11" t="s">
        <v>11</v>
      </c>
      <c r="H15" s="42"/>
      <c r="I15" s="42"/>
      <c r="J15" s="42"/>
      <c r="K15" s="42"/>
      <c r="L15" s="43"/>
      <c r="M15" s="43"/>
      <c r="N15" s="42"/>
      <c r="O15" s="42"/>
      <c r="P15" s="40"/>
      <c r="Q15" s="40"/>
      <c r="R15" s="40"/>
      <c r="S15" s="40"/>
      <c r="T15" s="40"/>
      <c r="U15" s="40"/>
    </row>
    <row r="16" spans="1:21" ht="15">
      <c r="A16" s="5"/>
      <c r="B16" s="26">
        <v>3</v>
      </c>
      <c r="C16" s="19" t="s">
        <v>16</v>
      </c>
      <c r="D16" s="20">
        <v>-22521</v>
      </c>
      <c r="E16" s="31" t="s">
        <v>42</v>
      </c>
      <c r="F16" s="32" t="s">
        <v>43</v>
      </c>
      <c r="G16" s="11" t="s">
        <v>13</v>
      </c>
      <c r="H16" s="42"/>
      <c r="I16" s="42"/>
      <c r="J16" s="42"/>
      <c r="K16" s="42"/>
      <c r="L16" s="43"/>
      <c r="M16" s="43"/>
      <c r="N16" s="42"/>
      <c r="O16" s="44"/>
      <c r="P16" s="40"/>
      <c r="Q16" s="40"/>
      <c r="R16" s="40"/>
      <c r="S16" s="40"/>
      <c r="T16" s="40"/>
      <c r="U16" s="40"/>
    </row>
    <row r="17" spans="1:21" ht="15">
      <c r="A17" s="5"/>
      <c r="B17" s="26">
        <v>4</v>
      </c>
      <c r="C17" s="19" t="s">
        <v>21</v>
      </c>
      <c r="D17" s="20">
        <v>1716.84</v>
      </c>
      <c r="E17" s="31" t="s">
        <v>42</v>
      </c>
      <c r="F17" s="32" t="s">
        <v>43</v>
      </c>
      <c r="G17" s="11" t="s">
        <v>11</v>
      </c>
      <c r="H17" s="42"/>
      <c r="I17" s="42"/>
      <c r="J17" s="42"/>
      <c r="K17" s="42"/>
      <c r="L17" s="43"/>
      <c r="M17" s="43"/>
      <c r="N17" s="42"/>
      <c r="O17" s="44"/>
      <c r="P17" s="40"/>
      <c r="Q17" s="40"/>
      <c r="R17" s="40"/>
      <c r="S17" s="40"/>
      <c r="T17" s="40"/>
      <c r="U17" s="40"/>
    </row>
    <row r="18" spans="1:21" ht="15">
      <c r="A18" s="5"/>
      <c r="B18" s="26">
        <v>5</v>
      </c>
      <c r="C18" s="19" t="s">
        <v>22</v>
      </c>
      <c r="D18" s="20">
        <v>6600.79</v>
      </c>
      <c r="E18" s="31" t="s">
        <v>42</v>
      </c>
      <c r="F18" s="32" t="s">
        <v>43</v>
      </c>
      <c r="G18" s="11" t="s">
        <v>11</v>
      </c>
      <c r="H18" s="42"/>
      <c r="I18" s="42"/>
      <c r="J18" s="42"/>
      <c r="K18" s="42"/>
      <c r="L18" s="43"/>
      <c r="M18" s="43"/>
      <c r="N18" s="42"/>
      <c r="O18" s="44"/>
      <c r="P18" s="40"/>
      <c r="Q18" s="40"/>
      <c r="R18" s="40"/>
      <c r="S18" s="40"/>
      <c r="T18" s="40"/>
      <c r="U18" s="40"/>
    </row>
    <row r="19" spans="1:21" ht="15.75" thickBot="1">
      <c r="A19" s="7"/>
      <c r="B19" s="27">
        <v>6</v>
      </c>
      <c r="C19" s="25" t="s">
        <v>17</v>
      </c>
      <c r="D19" s="29">
        <v>1228.25</v>
      </c>
      <c r="E19" s="31" t="s">
        <v>42</v>
      </c>
      <c r="F19" s="32" t="s">
        <v>43</v>
      </c>
      <c r="G19" s="10" t="s">
        <v>13</v>
      </c>
      <c r="H19" s="42"/>
      <c r="I19" s="42"/>
      <c r="J19" s="42"/>
      <c r="K19" s="42"/>
      <c r="L19" s="43"/>
      <c r="M19" s="43"/>
      <c r="N19" s="42"/>
      <c r="O19" s="44"/>
      <c r="P19" s="40"/>
      <c r="Q19" s="40"/>
      <c r="R19" s="40"/>
      <c r="S19" s="40"/>
      <c r="T19" s="40"/>
      <c r="U19" s="40"/>
    </row>
    <row r="20" spans="1:21" ht="15">
      <c r="A20" s="5">
        <v>5</v>
      </c>
      <c r="B20" s="26">
        <v>1</v>
      </c>
      <c r="C20" s="19" t="s">
        <v>23</v>
      </c>
      <c r="D20" s="20">
        <v>10450</v>
      </c>
      <c r="E20" s="45" t="s">
        <v>42</v>
      </c>
      <c r="F20" s="45" t="s">
        <v>43</v>
      </c>
      <c r="G20" s="11" t="s">
        <v>13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5">
      <c r="A21" s="5"/>
      <c r="B21" s="26">
        <v>2</v>
      </c>
      <c r="C21" s="19" t="s">
        <v>18</v>
      </c>
      <c r="D21" s="28">
        <v>5170</v>
      </c>
      <c r="E21" s="32" t="s">
        <v>42</v>
      </c>
      <c r="F21" s="32" t="s">
        <v>43</v>
      </c>
      <c r="G21" s="11" t="s">
        <v>13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5">
      <c r="A22" s="5"/>
      <c r="B22" s="26">
        <v>3</v>
      </c>
      <c r="C22" s="19" t="s">
        <v>19</v>
      </c>
      <c r="D22" s="20">
        <v>-125</v>
      </c>
      <c r="E22" s="32" t="s">
        <v>42</v>
      </c>
      <c r="F22" s="32" t="s">
        <v>43</v>
      </c>
      <c r="G22" s="11" t="s">
        <v>11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5.75" thickBot="1">
      <c r="A23" s="7"/>
      <c r="B23" s="27">
        <v>4</v>
      </c>
      <c r="C23" s="19" t="s">
        <v>24</v>
      </c>
      <c r="D23" s="28">
        <v>3763.87</v>
      </c>
      <c r="E23" s="32" t="s">
        <v>42</v>
      </c>
      <c r="F23" s="32" t="s">
        <v>43</v>
      </c>
      <c r="G23" s="10" t="s">
        <v>11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5">
      <c r="A24" s="3">
        <v>6</v>
      </c>
      <c r="B24" s="9">
        <v>1</v>
      </c>
      <c r="C24" s="51" t="s">
        <v>45</v>
      </c>
      <c r="D24" s="34">
        <v>5469.78</v>
      </c>
      <c r="E24" s="16" t="s">
        <v>44</v>
      </c>
      <c r="F24" s="45" t="s">
        <v>52</v>
      </c>
      <c r="G24" s="53" t="s">
        <v>11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5">
      <c r="A25" s="46"/>
      <c r="B25" s="50">
        <v>2</v>
      </c>
      <c r="C25" s="52" t="s">
        <v>51</v>
      </c>
      <c r="D25" s="28">
        <v>648.3</v>
      </c>
      <c r="E25" s="6" t="s">
        <v>44</v>
      </c>
      <c r="F25" s="32" t="s">
        <v>52</v>
      </c>
      <c r="G25" s="54" t="s">
        <v>13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5">
      <c r="A26" s="46"/>
      <c r="B26" s="50">
        <v>3</v>
      </c>
      <c r="C26" s="52" t="s">
        <v>46</v>
      </c>
      <c r="D26" s="20">
        <v>3202.38</v>
      </c>
      <c r="E26" s="6" t="s">
        <v>44</v>
      </c>
      <c r="F26" s="32" t="s">
        <v>52</v>
      </c>
      <c r="G26" s="54" t="s">
        <v>11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5">
      <c r="A27" s="46"/>
      <c r="B27" s="50">
        <v>4</v>
      </c>
      <c r="C27" s="52" t="s">
        <v>47</v>
      </c>
      <c r="D27" s="28">
        <v>12295.79</v>
      </c>
      <c r="E27" s="6" t="s">
        <v>44</v>
      </c>
      <c r="F27" s="32" t="s">
        <v>52</v>
      </c>
      <c r="G27" s="54" t="s">
        <v>11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5">
      <c r="A28" s="46"/>
      <c r="B28" s="50">
        <v>5</v>
      </c>
      <c r="C28" s="52" t="s">
        <v>48</v>
      </c>
      <c r="D28" s="20">
        <v>-10188.81</v>
      </c>
      <c r="E28" s="6" t="s">
        <v>44</v>
      </c>
      <c r="F28" s="32" t="s">
        <v>52</v>
      </c>
      <c r="G28" s="54" t="s">
        <v>11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">
      <c r="A29" s="46"/>
      <c r="B29" s="50">
        <v>6</v>
      </c>
      <c r="C29" s="52" t="s">
        <v>49</v>
      </c>
      <c r="D29" s="20">
        <v>68800</v>
      </c>
      <c r="E29" s="6" t="s">
        <v>44</v>
      </c>
      <c r="F29" s="32" t="s">
        <v>52</v>
      </c>
      <c r="G29" s="54" t="s">
        <v>11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5.75" thickBot="1">
      <c r="A30" s="46"/>
      <c r="B30" s="50">
        <v>7</v>
      </c>
      <c r="C30" s="52" t="s">
        <v>50</v>
      </c>
      <c r="D30" s="20">
        <v>35600</v>
      </c>
      <c r="E30" s="6" t="s">
        <v>44</v>
      </c>
      <c r="F30" s="32" t="s">
        <v>52</v>
      </c>
      <c r="G30" s="54" t="s">
        <v>11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5">
      <c r="A31" s="3">
        <v>7</v>
      </c>
      <c r="B31" s="9">
        <v>1</v>
      </c>
      <c r="C31" s="16" t="s">
        <v>53</v>
      </c>
      <c r="D31" s="77">
        <v>141989.91</v>
      </c>
      <c r="E31" s="16" t="s">
        <v>54</v>
      </c>
      <c r="F31" s="9" t="s">
        <v>55</v>
      </c>
      <c r="G31" s="53" t="s">
        <v>11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5">
      <c r="A32" s="5"/>
      <c r="B32" s="11">
        <v>2</v>
      </c>
      <c r="C32" s="6" t="s">
        <v>86</v>
      </c>
      <c r="D32" s="20">
        <v>-325</v>
      </c>
      <c r="E32" s="6" t="s">
        <v>95</v>
      </c>
      <c r="F32" s="11" t="s">
        <v>36</v>
      </c>
      <c r="G32" s="54" t="s">
        <v>11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5.75" thickBot="1">
      <c r="A33" s="7"/>
      <c r="B33" s="10">
        <v>3</v>
      </c>
      <c r="C33" s="6" t="s">
        <v>87</v>
      </c>
      <c r="D33" s="78">
        <v>148.83</v>
      </c>
      <c r="E33" s="6" t="s">
        <v>95</v>
      </c>
      <c r="F33" s="10" t="s">
        <v>36</v>
      </c>
      <c r="G33" s="55" t="s">
        <v>11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5">
      <c r="A34" s="3">
        <v>8</v>
      </c>
      <c r="B34" s="3">
        <v>1</v>
      </c>
      <c r="C34" s="86" t="s">
        <v>89</v>
      </c>
      <c r="D34" s="83">
        <v>5278.67</v>
      </c>
      <c r="E34" s="4" t="s">
        <v>56</v>
      </c>
      <c r="F34" s="45" t="s">
        <v>98</v>
      </c>
      <c r="G34" s="53" t="s">
        <v>11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7" ht="15">
      <c r="A35" s="46"/>
      <c r="B35" s="81">
        <v>2</v>
      </c>
      <c r="C35" s="52" t="s">
        <v>90</v>
      </c>
      <c r="D35" s="84">
        <v>11535.7</v>
      </c>
      <c r="E35" s="79" t="s">
        <v>56</v>
      </c>
      <c r="F35" s="32" t="s">
        <v>98</v>
      </c>
      <c r="G35" s="54" t="s">
        <v>11</v>
      </c>
    </row>
    <row r="36" spans="1:7" ht="15">
      <c r="A36" s="46"/>
      <c r="B36" s="81">
        <v>3</v>
      </c>
      <c r="C36" s="87" t="s">
        <v>91</v>
      </c>
      <c r="D36" s="84">
        <v>10382.9</v>
      </c>
      <c r="E36" s="79" t="s">
        <v>56</v>
      </c>
      <c r="F36" s="32" t="s">
        <v>98</v>
      </c>
      <c r="G36" s="54" t="s">
        <v>11</v>
      </c>
    </row>
    <row r="37" spans="1:7" ht="15">
      <c r="A37" s="46"/>
      <c r="B37" s="81">
        <v>4</v>
      </c>
      <c r="C37" s="52" t="s">
        <v>92</v>
      </c>
      <c r="D37" s="84">
        <v>5164.5</v>
      </c>
      <c r="E37" s="79" t="s">
        <v>56</v>
      </c>
      <c r="F37" s="32" t="s">
        <v>98</v>
      </c>
      <c r="G37" s="54" t="s">
        <v>11</v>
      </c>
    </row>
    <row r="38" spans="1:7" ht="15">
      <c r="A38" s="46"/>
      <c r="B38" s="81">
        <v>5</v>
      </c>
      <c r="C38" s="52" t="s">
        <v>93</v>
      </c>
      <c r="D38" s="84">
        <v>4840</v>
      </c>
      <c r="E38" s="79" t="s">
        <v>56</v>
      </c>
      <c r="F38" s="32" t="s">
        <v>98</v>
      </c>
      <c r="G38" s="54" t="s">
        <v>11</v>
      </c>
    </row>
    <row r="39" spans="1:7" ht="15.75" thickBot="1">
      <c r="A39" s="75"/>
      <c r="B39" s="82">
        <v>6</v>
      </c>
      <c r="C39" s="88" t="s">
        <v>94</v>
      </c>
      <c r="D39" s="85">
        <v>28916.05</v>
      </c>
      <c r="E39" s="80" t="s">
        <v>56</v>
      </c>
      <c r="F39" s="76" t="s">
        <v>98</v>
      </c>
      <c r="G39" s="55" t="s">
        <v>11</v>
      </c>
    </row>
    <row r="41" ht="15" thickBot="1"/>
    <row r="42" spans="1:4" ht="15">
      <c r="A42" s="15" t="s">
        <v>38</v>
      </c>
      <c r="B42" s="16"/>
      <c r="C42" s="16"/>
      <c r="D42" s="57">
        <f>D8+D9+D10+D15+D16+D17+D18+D19+D20+D21+D22+D23+D24+D25+D26+D27+D28+D32+D33+D34+D35+D36+D37+D38</f>
        <v>95911.67</v>
      </c>
    </row>
    <row r="43" spans="1:4" ht="15">
      <c r="A43" s="17" t="s">
        <v>39</v>
      </c>
      <c r="B43" s="6"/>
      <c r="C43" s="6"/>
      <c r="D43" s="58">
        <f>D11+D12+D13+D14+D29+D30+D31+D39</f>
        <v>545473.0800000001</v>
      </c>
    </row>
    <row r="44" spans="1:4" ht="15.75" thickBot="1">
      <c r="A44" s="18" t="s">
        <v>40</v>
      </c>
      <c r="B44" s="8"/>
      <c r="C44" s="8"/>
      <c r="D44" s="59">
        <f>SUM(D42:D43)</f>
        <v>641384.7500000001</v>
      </c>
    </row>
    <row r="45" spans="1:4" ht="15.75" thickBot="1">
      <c r="A45" s="2"/>
      <c r="B45" s="2"/>
      <c r="C45" s="2"/>
      <c r="D45" s="60"/>
    </row>
    <row r="46" spans="1:4" ht="15.75" thickBot="1">
      <c r="A46" s="61" t="s">
        <v>97</v>
      </c>
      <c r="B46" s="56"/>
      <c r="C46" s="56"/>
      <c r="D46" s="62">
        <v>850756</v>
      </c>
    </row>
  </sheetData>
  <sheetProtection/>
  <mergeCells count="5">
    <mergeCell ref="E6:F6"/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6.140625" style="0" customWidth="1"/>
    <col min="2" max="2" width="16.00390625" style="0" customWidth="1"/>
  </cols>
  <sheetData>
    <row r="1" spans="1:5" ht="14.25">
      <c r="A1" t="s">
        <v>64</v>
      </c>
      <c r="B1" s="64">
        <v>1090640.77</v>
      </c>
      <c r="C1" s="40"/>
      <c r="D1" s="40"/>
      <c r="E1" s="40"/>
    </row>
    <row r="2" spans="1:5" ht="15">
      <c r="A2" s="63" t="s">
        <v>56</v>
      </c>
      <c r="B2" s="64"/>
      <c r="C2" s="40"/>
      <c r="D2" s="40"/>
      <c r="E2" s="40"/>
    </row>
    <row r="3" spans="2:5" ht="14.25">
      <c r="B3" s="64"/>
      <c r="C3" s="40"/>
      <c r="D3" s="40"/>
      <c r="E3" s="40"/>
    </row>
    <row r="4" spans="1:5" ht="14.25">
      <c r="A4" t="s">
        <v>65</v>
      </c>
      <c r="B4" s="65">
        <v>141989.91</v>
      </c>
      <c r="C4" s="40"/>
      <c r="D4" s="40"/>
      <c r="E4" s="40"/>
    </row>
    <row r="5" spans="1:5" ht="14.25">
      <c r="A5" t="s">
        <v>71</v>
      </c>
      <c r="B5" s="66">
        <v>-325</v>
      </c>
      <c r="C5" s="40"/>
      <c r="D5" s="40"/>
      <c r="E5" s="40"/>
    </row>
    <row r="6" spans="1:5" ht="14.25">
      <c r="A6" t="s">
        <v>66</v>
      </c>
      <c r="B6" s="65">
        <v>0</v>
      </c>
      <c r="C6" s="40"/>
      <c r="D6" s="40"/>
      <c r="E6" s="40"/>
    </row>
    <row r="7" spans="1:5" ht="15">
      <c r="A7" s="47" t="s">
        <v>61</v>
      </c>
      <c r="B7" s="64"/>
      <c r="C7" s="40"/>
      <c r="D7" s="40"/>
      <c r="E7" s="40"/>
    </row>
    <row r="8" spans="1:5" ht="15">
      <c r="A8" s="47" t="s">
        <v>57</v>
      </c>
      <c r="B8" s="64"/>
      <c r="C8" s="40"/>
      <c r="D8" s="40"/>
      <c r="E8" s="40"/>
    </row>
    <row r="9" spans="1:5" ht="15">
      <c r="A9" s="47" t="s">
        <v>58</v>
      </c>
      <c r="B9" s="64"/>
      <c r="C9" s="40"/>
      <c r="D9" s="40"/>
      <c r="E9" s="40"/>
    </row>
    <row r="10" spans="1:5" ht="15">
      <c r="A10" s="47" t="s">
        <v>60</v>
      </c>
      <c r="B10" s="64"/>
      <c r="C10" s="40"/>
      <c r="D10" s="40"/>
      <c r="E10" s="40"/>
    </row>
    <row r="11" spans="1:5" ht="15">
      <c r="A11" s="47" t="s">
        <v>59</v>
      </c>
      <c r="B11" s="64"/>
      <c r="C11" s="40"/>
      <c r="D11" s="40"/>
      <c r="E11" s="40"/>
    </row>
    <row r="12" spans="1:5" ht="15">
      <c r="A12" s="47" t="s">
        <v>70</v>
      </c>
      <c r="B12" s="64">
        <f>10625+9179</f>
        <v>19804</v>
      </c>
      <c r="C12" s="40"/>
      <c r="D12" s="40"/>
      <c r="E12" s="40"/>
    </row>
    <row r="13" spans="1:5" ht="15">
      <c r="A13" s="47" t="s">
        <v>62</v>
      </c>
      <c r="B13" s="64">
        <v>68500</v>
      </c>
      <c r="C13" s="40"/>
      <c r="D13" s="40"/>
      <c r="E13" s="40"/>
    </row>
    <row r="14" spans="1:5" ht="15">
      <c r="A14" s="48" t="s">
        <v>69</v>
      </c>
      <c r="B14" s="64">
        <v>363000</v>
      </c>
      <c r="C14" s="40"/>
      <c r="D14" s="40"/>
      <c r="E14" s="40"/>
    </row>
    <row r="15" spans="1:5" ht="15">
      <c r="A15" s="47"/>
      <c r="B15" s="64"/>
      <c r="C15" s="40"/>
      <c r="D15" s="40"/>
      <c r="E15" s="40"/>
    </row>
    <row r="16" spans="1:5" ht="15">
      <c r="A16" s="48" t="s">
        <v>67</v>
      </c>
      <c r="B16" s="64">
        <f>SUM(B4:B15)</f>
        <v>592968.91</v>
      </c>
      <c r="C16" s="40"/>
      <c r="D16" s="40"/>
      <c r="E16" s="40"/>
    </row>
    <row r="17" spans="1:5" ht="15">
      <c r="A17" s="47" t="s">
        <v>68</v>
      </c>
      <c r="B17" s="64">
        <f>B1-B16</f>
        <v>497671.86</v>
      </c>
      <c r="C17" s="40"/>
      <c r="D17" s="40"/>
      <c r="E17" s="40"/>
    </row>
    <row r="18" spans="1:5" ht="15">
      <c r="A18" s="48"/>
      <c r="B18" s="64"/>
      <c r="C18" s="40"/>
      <c r="D18" s="40"/>
      <c r="E18" s="40"/>
    </row>
    <row r="19" spans="1:5" ht="15">
      <c r="A19" s="47"/>
      <c r="B19" s="64"/>
      <c r="C19" s="40"/>
      <c r="D19" s="40"/>
      <c r="E19" s="40"/>
    </row>
    <row r="20" spans="1:5" ht="15">
      <c r="A20" s="48" t="s">
        <v>63</v>
      </c>
      <c r="B20" s="64"/>
      <c r="C20" s="40"/>
      <c r="D20" s="40"/>
      <c r="E20" s="40"/>
    </row>
    <row r="21" spans="1:5" ht="15">
      <c r="A21" s="47"/>
      <c r="B21" s="64"/>
      <c r="C21" s="40"/>
      <c r="D21" s="40"/>
      <c r="E21" s="40"/>
    </row>
    <row r="22" spans="1:5" ht="15">
      <c r="A22" s="47"/>
      <c r="B22" s="64"/>
      <c r="C22" s="40"/>
      <c r="D22" s="40"/>
      <c r="E22" s="40"/>
    </row>
    <row r="23" spans="1:5" ht="15">
      <c r="A23" s="47"/>
      <c r="B23" s="40"/>
      <c r="C23" s="40"/>
      <c r="D23" s="40"/>
      <c r="E23" s="40"/>
    </row>
    <row r="24" spans="1:5" ht="14.25">
      <c r="A24" s="49"/>
      <c r="B24" s="40"/>
      <c r="C24" s="40"/>
      <c r="D24" s="40"/>
      <c r="E24" s="40"/>
    </row>
    <row r="25" spans="1:5" ht="14.25">
      <c r="A25" s="40"/>
      <c r="B25" s="40"/>
      <c r="C25" s="40"/>
      <c r="D25" s="40"/>
      <c r="E25" s="40"/>
    </row>
    <row r="26" spans="1:5" ht="14.25">
      <c r="A26" s="40"/>
      <c r="B26" s="40"/>
      <c r="C26" s="40"/>
      <c r="D26" s="40"/>
      <c r="E26" s="40"/>
    </row>
    <row r="27" spans="1:5" ht="14.25">
      <c r="A27" s="40"/>
      <c r="B27" s="40"/>
      <c r="C27" s="40"/>
      <c r="D27" s="40"/>
      <c r="E27" s="40"/>
    </row>
    <row r="28" spans="1:5" ht="14.25">
      <c r="A28" s="40"/>
      <c r="B28" s="40"/>
      <c r="C28" s="40"/>
      <c r="D28" s="40"/>
      <c r="E28" s="40"/>
    </row>
    <row r="29" spans="1:5" ht="14.25">
      <c r="A29" s="40"/>
      <c r="B29" s="40"/>
      <c r="C29" s="40"/>
      <c r="D29" s="40"/>
      <c r="E29" s="40"/>
    </row>
    <row r="30" spans="1:5" ht="14.25">
      <c r="A30" s="40"/>
      <c r="B30" s="40"/>
      <c r="C30" s="40"/>
      <c r="D30" s="40"/>
      <c r="E30" s="40"/>
    </row>
    <row r="31" spans="1:5" ht="14.25">
      <c r="A31" s="40"/>
      <c r="B31" s="40"/>
      <c r="C31" s="40"/>
      <c r="D31" s="40"/>
      <c r="E31" s="40"/>
    </row>
    <row r="32" spans="1:5" ht="14.25">
      <c r="A32" s="40"/>
      <c r="B32" s="40"/>
      <c r="C32" s="40"/>
      <c r="D32" s="40"/>
      <c r="E32" s="40"/>
    </row>
    <row r="33" spans="1:5" ht="14.25">
      <c r="A33" s="40"/>
      <c r="B33" s="40"/>
      <c r="C33" s="40"/>
      <c r="D33" s="40"/>
      <c r="E33" s="40"/>
    </row>
    <row r="34" spans="1:5" ht="14.25">
      <c r="A34" s="40"/>
      <c r="B34" s="40"/>
      <c r="C34" s="40"/>
      <c r="D34" s="40"/>
      <c r="E3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26.140625" style="0" customWidth="1"/>
    <col min="2" max="2" width="17.421875" style="0" customWidth="1"/>
    <col min="8" max="8" width="12.7109375" style="0" bestFit="1" customWidth="1"/>
    <col min="10" max="10" width="12.7109375" style="0" bestFit="1" customWidth="1"/>
  </cols>
  <sheetData>
    <row r="1" spans="1:5" ht="14.25">
      <c r="A1" t="s">
        <v>64</v>
      </c>
      <c r="B1" s="67">
        <v>1082121.77</v>
      </c>
      <c r="C1" s="68" t="s">
        <v>74</v>
      </c>
      <c r="D1" s="68"/>
      <c r="E1" s="40"/>
    </row>
    <row r="2" spans="2:5" ht="14.25">
      <c r="B2" s="67">
        <v>26124</v>
      </c>
      <c r="C2" s="68"/>
      <c r="D2" s="68"/>
      <c r="E2" s="40"/>
    </row>
    <row r="3" spans="2:12" ht="14.25">
      <c r="B3" s="67">
        <f>SUM(B1:B2)</f>
        <v>1108245.77</v>
      </c>
      <c r="C3" s="68"/>
      <c r="D3" s="68"/>
      <c r="E3" s="40"/>
      <c r="L3" t="s">
        <v>70</v>
      </c>
    </row>
    <row r="4" spans="1:12" ht="15">
      <c r="A4" s="63" t="s">
        <v>56</v>
      </c>
      <c r="B4" s="67"/>
      <c r="C4" s="68"/>
      <c r="D4" s="68"/>
      <c r="E4" s="40"/>
      <c r="L4" t="s">
        <v>79</v>
      </c>
    </row>
    <row r="5" spans="2:12" ht="14.25">
      <c r="B5" s="67"/>
      <c r="C5" s="68"/>
      <c r="D5" s="68"/>
      <c r="E5" s="40"/>
      <c r="L5" t="s">
        <v>80</v>
      </c>
    </row>
    <row r="6" spans="1:12" ht="14.25">
      <c r="A6" t="s">
        <v>65</v>
      </c>
      <c r="B6" s="69">
        <v>141989.91</v>
      </c>
      <c r="C6" s="68"/>
      <c r="D6" s="68"/>
      <c r="E6" s="40"/>
      <c r="L6" t="s">
        <v>81</v>
      </c>
    </row>
    <row r="7" spans="1:12" ht="14.25">
      <c r="A7" t="s">
        <v>71</v>
      </c>
      <c r="B7" s="70">
        <v>-325</v>
      </c>
      <c r="C7" s="68"/>
      <c r="D7" s="68"/>
      <c r="E7" s="40"/>
      <c r="L7" t="s">
        <v>82</v>
      </c>
    </row>
    <row r="8" spans="1:12" ht="14.25">
      <c r="A8" t="s">
        <v>66</v>
      </c>
      <c r="B8" s="69">
        <v>148.83</v>
      </c>
      <c r="C8" s="68"/>
      <c r="D8" s="68"/>
      <c r="E8" s="40"/>
      <c r="L8" t="s">
        <v>83</v>
      </c>
    </row>
    <row r="9" spans="1:12" ht="15">
      <c r="A9" s="47" t="s">
        <v>61</v>
      </c>
      <c r="B9" s="67">
        <v>10269.6</v>
      </c>
      <c r="C9" s="68"/>
      <c r="D9" s="68"/>
      <c r="E9" s="40"/>
      <c r="L9" t="s">
        <v>84</v>
      </c>
    </row>
    <row r="10" spans="1:12" ht="15">
      <c r="A10" s="47" t="s">
        <v>57</v>
      </c>
      <c r="B10" s="67">
        <v>6376.74</v>
      </c>
      <c r="C10" s="68"/>
      <c r="D10" s="68"/>
      <c r="E10" s="40"/>
      <c r="L10" t="s">
        <v>85</v>
      </c>
    </row>
    <row r="11" spans="1:5" ht="15">
      <c r="A11" s="47" t="s">
        <v>58</v>
      </c>
      <c r="B11" s="67"/>
      <c r="C11" s="68"/>
      <c r="D11" s="68"/>
      <c r="E11" s="40"/>
    </row>
    <row r="12" spans="1:8" ht="15">
      <c r="A12" s="47" t="s">
        <v>60</v>
      </c>
      <c r="B12" s="67">
        <v>11727.89</v>
      </c>
      <c r="C12" s="68"/>
      <c r="D12" s="68"/>
      <c r="E12" s="40"/>
      <c r="H12" s="71">
        <v>1090640.77</v>
      </c>
    </row>
    <row r="13" spans="1:10" ht="15">
      <c r="A13" s="47" t="s">
        <v>75</v>
      </c>
      <c r="B13" s="67"/>
      <c r="C13" s="68"/>
      <c r="D13" s="68"/>
      <c r="E13" s="40"/>
      <c r="H13" s="71">
        <v>1082121.77</v>
      </c>
      <c r="J13" s="71">
        <f>H13</f>
        <v>1082121.77</v>
      </c>
    </row>
    <row r="14" spans="1:10" ht="15">
      <c r="A14" s="47" t="s">
        <v>59</v>
      </c>
      <c r="B14" s="67"/>
      <c r="C14" s="68"/>
      <c r="D14" s="68"/>
      <c r="E14" s="40"/>
      <c r="H14" s="71">
        <f>H12-H13</f>
        <v>8519</v>
      </c>
      <c r="J14">
        <v>26124</v>
      </c>
    </row>
    <row r="15" spans="1:10" ht="15">
      <c r="A15" s="47" t="s">
        <v>70</v>
      </c>
      <c r="B15" s="67">
        <f>10625</f>
        <v>10625</v>
      </c>
      <c r="C15" s="68"/>
      <c r="D15" s="68"/>
      <c r="E15" s="40"/>
      <c r="J15" s="71">
        <f>SUM(J13:J14)</f>
        <v>1108245.77</v>
      </c>
    </row>
    <row r="16" spans="1:5" ht="15">
      <c r="A16" s="47" t="s">
        <v>62</v>
      </c>
      <c r="B16" s="67">
        <v>68500</v>
      </c>
      <c r="C16" s="68"/>
      <c r="D16" s="68"/>
      <c r="E16" s="40"/>
    </row>
    <row r="17" spans="1:5" ht="15">
      <c r="A17" s="48" t="s">
        <v>69</v>
      </c>
      <c r="B17" s="67">
        <v>363000</v>
      </c>
      <c r="C17" s="68"/>
      <c r="D17" s="68"/>
      <c r="E17" s="40"/>
    </row>
    <row r="18" spans="1:5" ht="15">
      <c r="A18" s="47"/>
      <c r="B18" s="67"/>
      <c r="C18" s="68"/>
      <c r="D18" s="68"/>
      <c r="E18" s="40"/>
    </row>
    <row r="19" spans="1:5" ht="15">
      <c r="A19" s="48" t="s">
        <v>67</v>
      </c>
      <c r="B19" s="67">
        <f>SUM(B6:B18)</f>
        <v>612312.97</v>
      </c>
      <c r="C19" s="68"/>
      <c r="D19" s="68"/>
      <c r="E19" s="40"/>
    </row>
    <row r="20" spans="1:5" ht="15">
      <c r="A20" s="47" t="s">
        <v>68</v>
      </c>
      <c r="B20" s="67">
        <f>B3-B19</f>
        <v>495932.80000000005</v>
      </c>
      <c r="C20" s="68"/>
      <c r="D20" s="68"/>
      <c r="E20" s="40"/>
    </row>
    <row r="21" spans="1:5" ht="15">
      <c r="A21" s="48" t="s">
        <v>72</v>
      </c>
      <c r="B21" s="67">
        <v>50000</v>
      </c>
      <c r="C21" s="68"/>
      <c r="D21" s="68"/>
      <c r="E21" s="40"/>
    </row>
    <row r="22" spans="1:5" ht="15">
      <c r="A22" s="47"/>
      <c r="B22" s="67"/>
      <c r="C22" s="68"/>
      <c r="D22" s="68"/>
      <c r="E22" s="40"/>
    </row>
    <row r="23" spans="1:5" ht="15">
      <c r="A23" s="48"/>
      <c r="B23" s="67"/>
      <c r="C23" s="68"/>
      <c r="D23" s="68"/>
      <c r="E23" s="40"/>
    </row>
    <row r="24" spans="1:5" ht="15">
      <c r="A24" s="47" t="s">
        <v>73</v>
      </c>
      <c r="B24" s="67">
        <f>B20-B21</f>
        <v>445932.80000000005</v>
      </c>
      <c r="C24" s="68"/>
      <c r="D24" s="68"/>
      <c r="E24" s="40"/>
    </row>
    <row r="25" spans="1:5" ht="15">
      <c r="A25" s="47"/>
      <c r="B25" s="64"/>
      <c r="C25" s="40"/>
      <c r="D25" s="40"/>
      <c r="E25" s="40"/>
    </row>
    <row r="26" spans="1:5" ht="14.25">
      <c r="A26" t="s">
        <v>76</v>
      </c>
      <c r="C26" s="40"/>
      <c r="D26" s="40"/>
      <c r="E26" s="40"/>
    </row>
    <row r="27" spans="1:5" ht="15">
      <c r="A27" s="47" t="s">
        <v>63</v>
      </c>
      <c r="B27" s="72">
        <v>700000</v>
      </c>
      <c r="C27" s="40"/>
      <c r="D27" s="40"/>
      <c r="E27" s="40"/>
    </row>
    <row r="28" spans="1:5" ht="15">
      <c r="A28" s="48" t="s">
        <v>77</v>
      </c>
      <c r="B28" s="72">
        <v>960000</v>
      </c>
      <c r="C28" s="40"/>
      <c r="D28" s="40"/>
      <c r="E28" s="40"/>
    </row>
    <row r="29" spans="2:5" ht="14.25">
      <c r="B29" s="73">
        <f>SUM(B27:B28)</f>
        <v>1660000</v>
      </c>
      <c r="C29" s="40"/>
      <c r="D29" s="40"/>
      <c r="E29" s="40"/>
    </row>
    <row r="30" spans="1:5" ht="14.25">
      <c r="A30" s="40"/>
      <c r="B30" s="72"/>
      <c r="C30" s="40"/>
      <c r="D30" s="40"/>
      <c r="E30" s="40"/>
    </row>
    <row r="31" spans="1:5" ht="14.25">
      <c r="A31" s="74" t="s">
        <v>78</v>
      </c>
      <c r="B31" s="72">
        <f>B29-B24</f>
        <v>1214067.2</v>
      </c>
      <c r="C31" s="40"/>
      <c r="D31" s="40"/>
      <c r="E31" s="40"/>
    </row>
    <row r="32" spans="1:5" ht="14.25">
      <c r="A32" s="40"/>
      <c r="B32" s="72"/>
      <c r="C32" s="40"/>
      <c r="D32" s="40"/>
      <c r="E32" s="40"/>
    </row>
    <row r="33" spans="1:5" ht="14.25">
      <c r="A33" s="40"/>
      <c r="B33" s="72"/>
      <c r="C33" s="40"/>
      <c r="D33" s="40"/>
      <c r="E33" s="40"/>
    </row>
    <row r="34" spans="1:5" ht="14.25">
      <c r="A34" s="40"/>
      <c r="B34" s="72"/>
      <c r="C34" s="40"/>
      <c r="D34" s="40"/>
      <c r="E34" s="40"/>
    </row>
    <row r="35" spans="1:5" ht="14.25">
      <c r="A35" s="40"/>
      <c r="B35" s="72"/>
      <c r="C35" s="40"/>
      <c r="D35" s="40"/>
      <c r="E35" s="40"/>
    </row>
    <row r="36" spans="1:5" ht="14.25">
      <c r="A36" s="40"/>
      <c r="B36" s="72"/>
      <c r="C36" s="40"/>
      <c r="D36" s="40"/>
      <c r="E36" s="40"/>
    </row>
    <row r="37" spans="1:5" ht="14.25">
      <c r="A37" s="40"/>
      <c r="B37" s="40"/>
      <c r="C37" s="40"/>
      <c r="D37" s="40"/>
      <c r="E37" s="40"/>
    </row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demaioj</dc:creator>
  <cp:keywords/>
  <dc:description/>
  <cp:lastModifiedBy>SCCC</cp:lastModifiedBy>
  <cp:lastPrinted>2014-06-09T16:03:44Z</cp:lastPrinted>
  <dcterms:created xsi:type="dcterms:W3CDTF">2013-08-09T17:28:56Z</dcterms:created>
  <dcterms:modified xsi:type="dcterms:W3CDTF">2014-06-09T19:53:05Z</dcterms:modified>
  <cp:category/>
  <cp:version/>
  <cp:contentType/>
  <cp:contentStatus/>
</cp:coreProperties>
</file>