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832" firstSheet="1" activeTab="11"/>
  </bookViews>
  <sheets>
    <sheet name="Mechanical" sheetId="1" r:id="rId1"/>
    <sheet name="Electrical" sheetId="2" r:id="rId2"/>
    <sheet name="Asphalt Paving" sheetId="3" r:id="rId3"/>
    <sheet name="Concrete" sheetId="4" r:id="rId4"/>
    <sheet name="Life Safety" sheetId="5" r:id="rId5"/>
    <sheet name="Roofs" sheetId="6" r:id="rId6"/>
    <sheet name="Waterproofing" sheetId="7" r:id="rId7"/>
    <sheet name="Site Lighting" sheetId="8" r:id="rId8"/>
    <sheet name="Environmental" sheetId="9" r:id="rId9"/>
    <sheet name="Gen. Bldg." sheetId="10" r:id="rId10"/>
    <sheet name="Key" sheetId="11" r:id="rId11"/>
    <sheet name="Summary" sheetId="12" r:id="rId12"/>
  </sheets>
  <externalReferences>
    <externalReference r:id="rId15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<sst xmlns="http://schemas.openxmlformats.org/spreadsheetml/2006/main" count="405" uniqueCount="154">
  <si>
    <t>Priority</t>
  </si>
  <si>
    <t>Location</t>
  </si>
  <si>
    <t>Description</t>
  </si>
  <si>
    <t>Cost Estimate</t>
  </si>
  <si>
    <t>Campus Needs Summary</t>
  </si>
  <si>
    <t>Operational</t>
  </si>
  <si>
    <t>Savings</t>
  </si>
  <si>
    <t>Source</t>
  </si>
  <si>
    <t>Estimate</t>
  </si>
  <si>
    <t>Category:  Mechanical</t>
  </si>
  <si>
    <t>Category:  Electrical</t>
  </si>
  <si>
    <t>Category:  Asphalt Paving and Roadway Drainage</t>
  </si>
  <si>
    <t>Category:  Concrete</t>
  </si>
  <si>
    <t>Category:  Life Safety (Fire Safety)</t>
  </si>
  <si>
    <t>Category:  Roofs</t>
  </si>
  <si>
    <t>Category:  Waterproofing</t>
  </si>
  <si>
    <t>Category:  Site Lighting</t>
  </si>
  <si>
    <t>Category:  Environmental</t>
  </si>
  <si>
    <t>Category:  General Building Repairs</t>
  </si>
  <si>
    <t>Priority 1 - Critical safety issue in need of immediate attention.</t>
  </si>
  <si>
    <t>Priority 2 - High priority project that does not pose an immediate safety concern but will continue to deteriorate if left unaddressed.</t>
  </si>
  <si>
    <t xml:space="preserve">Priority 3 - Projects that will benefit the College operationally. </t>
  </si>
  <si>
    <t>Caumsett Hall</t>
  </si>
  <si>
    <t>Paumanok Hall VST</t>
  </si>
  <si>
    <t>Nesconset Hall</t>
  </si>
  <si>
    <t>Sagtikos Center</t>
  </si>
  <si>
    <t>Chillers</t>
  </si>
  <si>
    <t>Boilers</t>
  </si>
  <si>
    <t>Kids Cottage</t>
  </si>
  <si>
    <t>Athletic Fields</t>
  </si>
  <si>
    <t>Scoreboards</t>
  </si>
  <si>
    <t>Campus Wide</t>
  </si>
  <si>
    <t>Paumanok Hall</t>
  </si>
  <si>
    <t>Generator</t>
  </si>
  <si>
    <t>Captree Commons</t>
  </si>
  <si>
    <t>Sagtikos  &amp; Captree</t>
  </si>
  <si>
    <t>HSE Tennis Courts</t>
  </si>
  <si>
    <t>Resurface</t>
  </si>
  <si>
    <t>Warehouse</t>
  </si>
  <si>
    <t>College Road</t>
  </si>
  <si>
    <t>1989 Chevy Station Wag</t>
  </si>
  <si>
    <t>Replacement</t>
  </si>
  <si>
    <t>1993 Ford Ranger Pickup</t>
  </si>
  <si>
    <t>1991 Dodge Van</t>
  </si>
  <si>
    <t>1990 Chevy Van</t>
  </si>
  <si>
    <t>1993 F-250 4wd Ford Pick Up</t>
  </si>
  <si>
    <t>1997 F-450 Dump Truck</t>
  </si>
  <si>
    <t>1998 Hustler Winged Lawn Tractor</t>
  </si>
  <si>
    <t>Sagitkos Center</t>
  </si>
  <si>
    <t>Replacment/Update Fire alarm panel</t>
  </si>
  <si>
    <t>County Bid Pricing</t>
  </si>
  <si>
    <t xml:space="preserve">Captree Commons </t>
  </si>
  <si>
    <t>HS&amp;E Building</t>
  </si>
  <si>
    <t>HVAC (Compressor)</t>
  </si>
  <si>
    <t xml:space="preserve">Sagkitos Ctr </t>
  </si>
  <si>
    <t>Nesconsett hall</t>
  </si>
  <si>
    <t>Epoxy Flooring VST Kennels</t>
  </si>
  <si>
    <t>Epoxy Flooring VST Animal Suite &amp; Labs</t>
  </si>
  <si>
    <t>Campus:  M J Grant</t>
  </si>
  <si>
    <t>Subtotal 1</t>
  </si>
  <si>
    <t xml:space="preserve">Fund </t>
  </si>
  <si>
    <t>Subtotal 2</t>
  </si>
  <si>
    <t>Subtotal 3</t>
  </si>
  <si>
    <t>Total</t>
  </si>
  <si>
    <t>Eqpt Ops</t>
  </si>
  <si>
    <t>NYPA</t>
  </si>
  <si>
    <t>Fund</t>
  </si>
  <si>
    <t>Cen. Ops</t>
  </si>
  <si>
    <t>Category</t>
  </si>
  <si>
    <t>Priority 1</t>
  </si>
  <si>
    <t>Priority 2</t>
  </si>
  <si>
    <t>Priority 3</t>
  </si>
  <si>
    <t>Mechanical</t>
  </si>
  <si>
    <t>Electrical</t>
  </si>
  <si>
    <t>Asphalt Paving</t>
  </si>
  <si>
    <t>Concrete</t>
  </si>
  <si>
    <t>Life Safety</t>
  </si>
  <si>
    <t>Roofs</t>
  </si>
  <si>
    <t>Waterproofing</t>
  </si>
  <si>
    <t>Site Lighting</t>
  </si>
  <si>
    <t>Environmental</t>
  </si>
  <si>
    <t>General Bldg.</t>
  </si>
  <si>
    <t>Replace switchgear</t>
  </si>
  <si>
    <t>Lot 4C</t>
  </si>
  <si>
    <t>Re-pave</t>
  </si>
  <si>
    <t>HS&amp;E Ctr.</t>
  </si>
  <si>
    <t>New lot near police academy</t>
  </si>
  <si>
    <t>Sagtikos</t>
  </si>
  <si>
    <t>Water infiltration through brick on upper level</t>
  </si>
  <si>
    <t>Loading dock drainage</t>
  </si>
  <si>
    <t>GRANT CAMPUS INFRASTRUCTURE NEEDS SUMMARY</t>
  </si>
  <si>
    <t>Other Funding</t>
  </si>
  <si>
    <t>New Capital</t>
  </si>
  <si>
    <t>Date: 1-24-2008</t>
  </si>
  <si>
    <t>1991 Chevy Van</t>
  </si>
  <si>
    <t>Ops</t>
  </si>
  <si>
    <t>New Cap</t>
  </si>
  <si>
    <t>Install gas furnace</t>
  </si>
  <si>
    <t>Operating</t>
  </si>
  <si>
    <t>Lizardos</t>
  </si>
  <si>
    <t>Climate controll HVAC system</t>
  </si>
  <si>
    <t>Cooling tower</t>
  </si>
  <si>
    <t>Replace domestic hot water system</t>
  </si>
  <si>
    <t>Replacement of boilers</t>
  </si>
  <si>
    <t>ThermoTech</t>
  </si>
  <si>
    <t>Replacement of chillers</t>
  </si>
  <si>
    <t>Kitchen make up air unit</t>
  </si>
  <si>
    <t>Best Climate</t>
  </si>
  <si>
    <t>HVAC unit</t>
  </si>
  <si>
    <t>Climate controls</t>
  </si>
  <si>
    <t>Eldor</t>
  </si>
  <si>
    <t>Handicap door push buttons</t>
  </si>
  <si>
    <t>All Service</t>
  </si>
  <si>
    <t>Center electronic door</t>
  </si>
  <si>
    <t>Existing Cap</t>
  </si>
  <si>
    <t>Exist Cap</t>
  </si>
  <si>
    <t>Road patching</t>
  </si>
  <si>
    <t>Road/lot re-stripping</t>
  </si>
  <si>
    <t>Paving</t>
  </si>
  <si>
    <t>Walk ways and curbs</t>
  </si>
  <si>
    <t>Front and rear entrances</t>
  </si>
  <si>
    <t>Nesconsett Hall</t>
  </si>
  <si>
    <t>Rear roof replacment</t>
  </si>
  <si>
    <t>Roof repairs</t>
  </si>
  <si>
    <t>Statewide</t>
  </si>
  <si>
    <t>Exist Cap.</t>
  </si>
  <si>
    <t>Exist. Cap.</t>
  </si>
  <si>
    <t>Security lighting revisions and improvements</t>
  </si>
  <si>
    <t>Walkway poles (4)</t>
  </si>
  <si>
    <t>Grant</t>
  </si>
  <si>
    <t>New Cap.</t>
  </si>
  <si>
    <t>Three entrances</t>
  </si>
  <si>
    <t>Sprinkler/irrigation systems</t>
  </si>
  <si>
    <t>Landscaping front entrance (materials only)</t>
  </si>
  <si>
    <t>L&amp;M Specialty</t>
  </si>
  <si>
    <t>Ops Req</t>
  </si>
  <si>
    <t>Ops. Request</t>
  </si>
  <si>
    <t>Addition/expansion</t>
  </si>
  <si>
    <t>Elevators passenger controls</t>
  </si>
  <si>
    <t>Elevators freight</t>
  </si>
  <si>
    <t>Rear entrance canopy</t>
  </si>
  <si>
    <t>Entrance signage (missing letters)</t>
  </si>
  <si>
    <t>Caumsett</t>
  </si>
  <si>
    <t>Bathroom partitions</t>
  </si>
  <si>
    <t>YES</t>
  </si>
  <si>
    <t>Arcoat</t>
  </si>
  <si>
    <t>Barist</t>
  </si>
  <si>
    <t>Loading dock plates (3)</t>
  </si>
  <si>
    <t>Roof drain dry wells (6)</t>
  </si>
  <si>
    <t>RHB</t>
  </si>
  <si>
    <t>RDA</t>
  </si>
  <si>
    <t>DPW K</t>
  </si>
  <si>
    <t>Walter Sign</t>
  </si>
  <si>
    <t>Replace air handlers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</si>
</sst>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Fill="1" applyBorder="1" applyAlignment="1">
      <alignment/>
    </xf>
    <xf numFmtId="164" fontId="0" fillId="0" borderId="8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right"/>
    </xf>
    <xf numFmtId="165" fontId="0" fillId="0" borderId="0" xfId="0" applyNumberFormat="1" applyFill="1" applyBorder="1" applyAlignment="1">
      <alignment/>
    </xf>
    <xf numFmtId="165" fontId="0" fillId="0" borderId="9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5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165" fontId="0" fillId="0" borderId="13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7" xfId="0" applyFill="1" applyBorder="1" applyAlignment="1">
      <alignment horizontal="right"/>
    </xf>
    <xf numFmtId="0" fontId="0" fillId="0" borderId="8" xfId="0" applyBorder="1" applyAlignment="1">
      <alignment/>
    </xf>
    <xf numFmtId="165" fontId="0" fillId="0" borderId="14" xfId="0" applyNumberForma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1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165" fontId="0" fillId="0" borderId="3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7" xfId="0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4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0" fillId="0" borderId="8" xfId="0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rachta\Local%20Settings\Temporary%20Internet%20Files\OLKA8\Ammerman%20Campus%20Needs%20Summary%2012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chanical"/>
      <sheetName val="Electrical"/>
      <sheetName val="Asphalt Paving"/>
      <sheetName val="Concrete"/>
      <sheetName val="Life Safety"/>
      <sheetName val="Roofs"/>
      <sheetName val="Waterproofing"/>
      <sheetName val="Site Lighting"/>
      <sheetName val="Environmental"/>
      <sheetName val="Gen. Bldg."/>
      <sheetName val="Key"/>
      <sheetName val="Summary"/>
    </sheetNames>
    <sheetDataSet>
      <sheetData sheetId="6">
        <row r="24">
          <cell r="D24">
            <v>-741000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8">
      <selection activeCell="E26" sqref="E26"/>
    </sheetView>
  </sheetViews>
  <sheetFormatPr defaultColWidth="9.140625" defaultRowHeight="12.75"/>
  <cols>
    <col min="2" max="2" width="30.140625" style="0" customWidth="1"/>
    <col min="3" max="3" width="34.28125" style="0" customWidth="1"/>
    <col min="4" max="4" width="14.140625" style="14" customWidth="1"/>
    <col min="5" max="5" width="14.140625" style="0" customWidth="1"/>
    <col min="6" max="7" width="11.421875" style="0" customWidth="1"/>
  </cols>
  <sheetData>
    <row r="1" spans="1:6" ht="15.75">
      <c r="A1" s="58" t="s">
        <v>4</v>
      </c>
      <c r="B1" s="58"/>
      <c r="C1" s="58"/>
      <c r="D1" s="58"/>
      <c r="E1" s="58"/>
      <c r="F1" s="58"/>
    </row>
    <row r="2" spans="1:6" ht="15.75">
      <c r="A2" s="58" t="s">
        <v>58</v>
      </c>
      <c r="B2" s="58"/>
      <c r="C2" s="58"/>
      <c r="D2" s="58"/>
      <c r="E2" s="58"/>
      <c r="F2" s="58"/>
    </row>
    <row r="3" spans="1:6" ht="15.75">
      <c r="A3" s="58" t="s">
        <v>93</v>
      </c>
      <c r="B3" s="58"/>
      <c r="C3" s="58"/>
      <c r="D3" s="58"/>
      <c r="E3" s="58"/>
      <c r="F3" s="58"/>
    </row>
    <row r="4" spans="1:6" ht="15.75">
      <c r="A4" s="58" t="s">
        <v>9</v>
      </c>
      <c r="B4" s="58"/>
      <c r="C4" s="58"/>
      <c r="D4" s="58"/>
      <c r="E4" s="58"/>
      <c r="F4" s="58"/>
    </row>
    <row r="5" ht="13.5" thickBot="1"/>
    <row r="6" spans="1:7" ht="12.75">
      <c r="A6" s="8" t="s">
        <v>0</v>
      </c>
      <c r="B6" s="9" t="s">
        <v>1</v>
      </c>
      <c r="C6" s="8" t="s">
        <v>2</v>
      </c>
      <c r="D6" s="20" t="s">
        <v>3</v>
      </c>
      <c r="E6" s="8" t="s">
        <v>8</v>
      </c>
      <c r="F6" s="8" t="s">
        <v>5</v>
      </c>
      <c r="G6" s="17" t="s">
        <v>60</v>
      </c>
    </row>
    <row r="7" spans="1:7" ht="13.5" thickBot="1">
      <c r="A7" s="11"/>
      <c r="B7" s="12"/>
      <c r="C7" s="11"/>
      <c r="D7" s="21"/>
      <c r="E7" s="11" t="s">
        <v>7</v>
      </c>
      <c r="F7" s="11" t="s">
        <v>6</v>
      </c>
      <c r="G7" s="6" t="s">
        <v>7</v>
      </c>
    </row>
    <row r="8" spans="1:7" ht="12.75">
      <c r="A8" s="18">
        <v>1</v>
      </c>
      <c r="C8" s="18"/>
      <c r="D8" s="24">
        <v>0</v>
      </c>
      <c r="E8" s="18"/>
      <c r="G8" s="18"/>
    </row>
    <row r="9" spans="1:7" ht="12.75">
      <c r="A9" s="15" t="s">
        <v>59</v>
      </c>
      <c r="B9" s="16"/>
      <c r="C9" s="15"/>
      <c r="D9" s="49">
        <f>SUM(D8)</f>
        <v>0</v>
      </c>
      <c r="E9" s="15"/>
      <c r="F9" s="16"/>
      <c r="G9" s="6"/>
    </row>
    <row r="10" spans="1:7" ht="12.75">
      <c r="A10" s="15"/>
      <c r="B10" s="16"/>
      <c r="C10" s="15"/>
      <c r="D10" s="50"/>
      <c r="E10" s="15"/>
      <c r="F10" s="16"/>
      <c r="G10" s="6"/>
    </row>
    <row r="11" spans="1:7" ht="12.75">
      <c r="A11" s="6">
        <v>2</v>
      </c>
      <c r="B11" s="2" t="s">
        <v>23</v>
      </c>
      <c r="C11" s="19" t="s">
        <v>100</v>
      </c>
      <c r="D11" s="25">
        <v>400000</v>
      </c>
      <c r="E11" s="6" t="s">
        <v>99</v>
      </c>
      <c r="F11" s="2"/>
      <c r="G11" s="6"/>
    </row>
    <row r="12" spans="1:7" ht="12.75">
      <c r="A12" s="6">
        <v>2</v>
      </c>
      <c r="B12" s="2" t="s">
        <v>25</v>
      </c>
      <c r="C12" s="19" t="s">
        <v>26</v>
      </c>
      <c r="D12" s="25">
        <v>520000</v>
      </c>
      <c r="E12" s="6" t="s">
        <v>65</v>
      </c>
      <c r="F12" s="2"/>
      <c r="G12" s="6" t="s">
        <v>65</v>
      </c>
    </row>
    <row r="13" spans="1:7" ht="12.75">
      <c r="A13" s="6">
        <v>2</v>
      </c>
      <c r="B13" s="2" t="s">
        <v>25</v>
      </c>
      <c r="C13" s="19" t="s">
        <v>101</v>
      </c>
      <c r="D13" s="25">
        <v>180000</v>
      </c>
      <c r="E13" s="6" t="s">
        <v>65</v>
      </c>
      <c r="F13" s="2"/>
      <c r="G13" s="6" t="s">
        <v>65</v>
      </c>
    </row>
    <row r="14" spans="1:7" ht="12.75">
      <c r="A14" s="6">
        <v>2</v>
      </c>
      <c r="B14" s="2" t="s">
        <v>52</v>
      </c>
      <c r="C14" s="19" t="s">
        <v>102</v>
      </c>
      <c r="D14" s="25">
        <v>51000</v>
      </c>
      <c r="E14" s="6" t="s">
        <v>104</v>
      </c>
      <c r="F14" s="2"/>
      <c r="G14" s="6"/>
    </row>
    <row r="15" spans="1:7" ht="12.75">
      <c r="A15" s="6">
        <v>2</v>
      </c>
      <c r="B15" s="2" t="s">
        <v>22</v>
      </c>
      <c r="C15" s="6" t="s">
        <v>103</v>
      </c>
      <c r="D15" s="25">
        <v>170000</v>
      </c>
      <c r="E15" s="6" t="s">
        <v>65</v>
      </c>
      <c r="F15" s="2"/>
      <c r="G15" s="6" t="s">
        <v>65</v>
      </c>
    </row>
    <row r="16" spans="1:7" ht="12.75">
      <c r="A16" s="6">
        <v>2</v>
      </c>
      <c r="B16" s="2" t="s">
        <v>22</v>
      </c>
      <c r="C16" s="6" t="s">
        <v>105</v>
      </c>
      <c r="D16" s="25">
        <v>183000</v>
      </c>
      <c r="E16" s="6" t="s">
        <v>65</v>
      </c>
      <c r="F16" s="2"/>
      <c r="G16" s="6" t="s">
        <v>65</v>
      </c>
    </row>
    <row r="17" spans="1:7" ht="12.75">
      <c r="A17" s="6">
        <v>2</v>
      </c>
      <c r="B17" s="2" t="s">
        <v>28</v>
      </c>
      <c r="C17" s="19" t="s">
        <v>97</v>
      </c>
      <c r="D17" s="25">
        <v>25000</v>
      </c>
      <c r="E17" s="6" t="s">
        <v>8</v>
      </c>
      <c r="F17" s="2"/>
      <c r="G17" s="6"/>
    </row>
    <row r="18" spans="1:7" ht="12.75">
      <c r="A18" s="6">
        <v>2</v>
      </c>
      <c r="B18" s="2" t="s">
        <v>51</v>
      </c>
      <c r="C18" s="19" t="s">
        <v>106</v>
      </c>
      <c r="D18" s="25">
        <v>58500</v>
      </c>
      <c r="E18" s="6" t="s">
        <v>107</v>
      </c>
      <c r="F18" s="2"/>
      <c r="G18" s="6" t="s">
        <v>98</v>
      </c>
    </row>
    <row r="19" spans="1:7" ht="12.75">
      <c r="A19" s="6">
        <v>2</v>
      </c>
      <c r="B19" s="2" t="s">
        <v>24</v>
      </c>
      <c r="C19" s="19" t="s">
        <v>108</v>
      </c>
      <c r="D19" s="25">
        <v>80000</v>
      </c>
      <c r="E19" s="6" t="s">
        <v>107</v>
      </c>
      <c r="G19" s="6"/>
    </row>
    <row r="20" spans="1:7" ht="12.75">
      <c r="A20" s="6">
        <v>2</v>
      </c>
      <c r="B20" s="2" t="s">
        <v>24</v>
      </c>
      <c r="C20" s="19" t="s">
        <v>109</v>
      </c>
      <c r="D20" s="25">
        <v>85000</v>
      </c>
      <c r="E20" s="6" t="s">
        <v>8</v>
      </c>
      <c r="G20" s="6"/>
    </row>
    <row r="21" spans="1:7" ht="12.75">
      <c r="A21" s="6">
        <v>2</v>
      </c>
      <c r="B21" s="2" t="s">
        <v>25</v>
      </c>
      <c r="C21" s="19" t="s">
        <v>27</v>
      </c>
      <c r="D21" s="25">
        <v>270000</v>
      </c>
      <c r="E21" s="6" t="s">
        <v>65</v>
      </c>
      <c r="F21" s="2"/>
      <c r="G21" s="6" t="s">
        <v>65</v>
      </c>
    </row>
    <row r="22" spans="1:7" ht="12.75">
      <c r="A22" s="6">
        <v>2</v>
      </c>
      <c r="B22" s="13" t="s">
        <v>22</v>
      </c>
      <c r="C22" s="19" t="s">
        <v>153</v>
      </c>
      <c r="D22" s="25">
        <v>200000</v>
      </c>
      <c r="E22" s="6" t="s">
        <v>99</v>
      </c>
      <c r="F22" s="2"/>
      <c r="G22" s="6"/>
    </row>
    <row r="23" spans="1:7" ht="12.75">
      <c r="A23" s="6" t="s">
        <v>61</v>
      </c>
      <c r="C23" s="6"/>
      <c r="D23" s="24">
        <f>SUM(D11:D22)</f>
        <v>2222500</v>
      </c>
      <c r="E23" s="6"/>
      <c r="F23" s="2"/>
      <c r="G23" s="6"/>
    </row>
    <row r="24" spans="1:7" ht="12.75">
      <c r="A24" s="6"/>
      <c r="C24" s="6"/>
      <c r="D24" s="24"/>
      <c r="E24" s="6"/>
      <c r="F24" s="2"/>
      <c r="G24" s="6"/>
    </row>
    <row r="25" spans="1:7" ht="12.75">
      <c r="A25" s="6">
        <v>3</v>
      </c>
      <c r="B25" s="2" t="s">
        <v>28</v>
      </c>
      <c r="C25" s="19" t="s">
        <v>53</v>
      </c>
      <c r="D25" s="25">
        <v>2000</v>
      </c>
      <c r="E25" s="6" t="s">
        <v>8</v>
      </c>
      <c r="F25" s="2"/>
      <c r="G25" s="6"/>
    </row>
    <row r="26" spans="1:7" ht="12.75">
      <c r="A26" s="6">
        <v>3</v>
      </c>
      <c r="B26" s="2" t="s">
        <v>44</v>
      </c>
      <c r="C26" s="19" t="s">
        <v>41</v>
      </c>
      <c r="D26" s="25">
        <v>18000</v>
      </c>
      <c r="E26" s="6" t="s">
        <v>8</v>
      </c>
      <c r="F26" s="2"/>
      <c r="G26" s="6" t="s">
        <v>64</v>
      </c>
    </row>
    <row r="27" spans="1:7" ht="12.75">
      <c r="A27" s="6">
        <v>3</v>
      </c>
      <c r="B27" s="2" t="s">
        <v>94</v>
      </c>
      <c r="C27" s="19" t="s">
        <v>41</v>
      </c>
      <c r="D27" s="25">
        <v>18000</v>
      </c>
      <c r="E27" s="6" t="s">
        <v>8</v>
      </c>
      <c r="F27" s="2"/>
      <c r="G27" s="6" t="s">
        <v>64</v>
      </c>
    </row>
    <row r="28" spans="1:7" ht="12.75">
      <c r="A28" s="6">
        <v>3</v>
      </c>
      <c r="B28" s="2" t="s">
        <v>42</v>
      </c>
      <c r="C28" s="19" t="s">
        <v>41</v>
      </c>
      <c r="D28" s="25">
        <v>18000</v>
      </c>
      <c r="E28" s="6" t="s">
        <v>8</v>
      </c>
      <c r="F28" s="2"/>
      <c r="G28" s="6" t="s">
        <v>64</v>
      </c>
    </row>
    <row r="29" spans="1:7" ht="12.75">
      <c r="A29" s="6">
        <v>3</v>
      </c>
      <c r="B29" s="2" t="s">
        <v>40</v>
      </c>
      <c r="C29" s="19" t="s">
        <v>41</v>
      </c>
      <c r="D29" s="25">
        <v>18000</v>
      </c>
      <c r="E29" s="6" t="s">
        <v>8</v>
      </c>
      <c r="F29" s="2"/>
      <c r="G29" s="6" t="s">
        <v>64</v>
      </c>
    </row>
    <row r="30" spans="1:7" ht="12.75">
      <c r="A30" s="6">
        <v>3</v>
      </c>
      <c r="B30" s="2" t="s">
        <v>46</v>
      </c>
      <c r="C30" s="19" t="s">
        <v>41</v>
      </c>
      <c r="D30" s="25">
        <v>45000</v>
      </c>
      <c r="E30" s="6" t="s">
        <v>8</v>
      </c>
      <c r="F30" s="2"/>
      <c r="G30" s="6" t="s">
        <v>64</v>
      </c>
    </row>
    <row r="31" spans="1:7" ht="12.75">
      <c r="A31" s="6">
        <v>3</v>
      </c>
      <c r="B31" s="2" t="s">
        <v>47</v>
      </c>
      <c r="C31" s="19" t="s">
        <v>41</v>
      </c>
      <c r="D31" s="25">
        <v>20000</v>
      </c>
      <c r="E31" s="6" t="s">
        <v>8</v>
      </c>
      <c r="F31" s="16"/>
      <c r="G31" s="6" t="s">
        <v>64</v>
      </c>
    </row>
    <row r="32" spans="1:7" ht="12.75">
      <c r="A32" s="6">
        <v>3</v>
      </c>
      <c r="B32" s="2" t="s">
        <v>45</v>
      </c>
      <c r="C32" s="19" t="s">
        <v>41</v>
      </c>
      <c r="D32" s="25">
        <v>35000</v>
      </c>
      <c r="E32" s="6" t="s">
        <v>8</v>
      </c>
      <c r="F32" s="2"/>
      <c r="G32" s="6" t="s">
        <v>64</v>
      </c>
    </row>
    <row r="33" spans="1:7" ht="12.75">
      <c r="A33" s="6">
        <v>3</v>
      </c>
      <c r="B33" s="2" t="s">
        <v>43</v>
      </c>
      <c r="C33" s="19" t="s">
        <v>41</v>
      </c>
      <c r="D33" s="25">
        <v>18000</v>
      </c>
      <c r="E33" s="6" t="s">
        <v>8</v>
      </c>
      <c r="F33" s="2"/>
      <c r="G33" s="6" t="s">
        <v>64</v>
      </c>
    </row>
    <row r="34" spans="1:7" ht="12.75">
      <c r="A34" s="6" t="s">
        <v>62</v>
      </c>
      <c r="B34" s="2"/>
      <c r="C34" s="6"/>
      <c r="D34" s="25">
        <f>SUM(D25:D33)</f>
        <v>192000</v>
      </c>
      <c r="E34" s="6"/>
      <c r="F34" s="2"/>
      <c r="G34" s="6"/>
    </row>
    <row r="35" spans="1:7" ht="12.75">
      <c r="A35" s="6"/>
      <c r="B35" s="2"/>
      <c r="C35" s="6"/>
      <c r="D35" s="25"/>
      <c r="E35" s="6"/>
      <c r="F35" s="2"/>
      <c r="G35" s="6"/>
    </row>
    <row r="36" spans="1:7" ht="12.75">
      <c r="A36" s="6" t="s">
        <v>63</v>
      </c>
      <c r="B36" s="2"/>
      <c r="C36" s="6"/>
      <c r="D36" s="25">
        <f>D9+D23+D34</f>
        <v>2414500</v>
      </c>
      <c r="E36" s="6"/>
      <c r="F36" s="2"/>
      <c r="G36" s="6"/>
    </row>
    <row r="37" spans="1:7" ht="12.75">
      <c r="A37" s="6" t="s">
        <v>65</v>
      </c>
      <c r="B37" s="2"/>
      <c r="C37" s="6"/>
      <c r="D37" s="25">
        <f>D12+D13+D15+D16+D21</f>
        <v>1323000</v>
      </c>
      <c r="E37" s="6"/>
      <c r="F37" s="2"/>
      <c r="G37" s="6"/>
    </row>
    <row r="38" spans="1:7" ht="12.75">
      <c r="A38" s="6" t="s">
        <v>95</v>
      </c>
      <c r="C38" s="6"/>
      <c r="D38" s="24">
        <f>D34+D18</f>
        <v>250500</v>
      </c>
      <c r="E38" s="6"/>
      <c r="F38" s="2"/>
      <c r="G38" s="6"/>
    </row>
    <row r="39" spans="1:7" ht="13.5" thickBot="1">
      <c r="A39" s="5" t="s">
        <v>96</v>
      </c>
      <c r="B39" s="4"/>
      <c r="C39" s="5"/>
      <c r="D39" s="51">
        <f>D36-(D37+D38)</f>
        <v>841000</v>
      </c>
      <c r="E39" s="5"/>
      <c r="F39" s="4"/>
      <c r="G39" s="5"/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5">
      <selection activeCell="D26" sqref="D26"/>
    </sheetView>
  </sheetViews>
  <sheetFormatPr defaultColWidth="9.140625" defaultRowHeight="12.75"/>
  <cols>
    <col min="2" max="2" width="21.57421875" style="0" customWidth="1"/>
    <col min="3" max="3" width="45.140625" style="0" customWidth="1"/>
    <col min="4" max="4" width="14.140625" style="14" customWidth="1"/>
    <col min="5" max="5" width="14.140625" style="0" customWidth="1"/>
    <col min="6" max="6" width="11.421875" style="0" customWidth="1"/>
    <col min="7" max="7" width="11.8515625" style="0" customWidth="1"/>
  </cols>
  <sheetData>
    <row r="1" spans="1:6" ht="15.75">
      <c r="A1" s="58" t="s">
        <v>4</v>
      </c>
      <c r="B1" s="58"/>
      <c r="C1" s="58"/>
      <c r="D1" s="58"/>
      <c r="E1" s="58"/>
      <c r="F1" s="58"/>
    </row>
    <row r="2" spans="1:6" ht="15.75">
      <c r="A2" s="58" t="s">
        <v>58</v>
      </c>
      <c r="B2" s="58"/>
      <c r="C2" s="58"/>
      <c r="D2" s="58"/>
      <c r="E2" s="58"/>
      <c r="F2" s="58"/>
    </row>
    <row r="3" spans="1:6" ht="15.75">
      <c r="A3" s="58" t="s">
        <v>93</v>
      </c>
      <c r="B3" s="58"/>
      <c r="C3" s="58"/>
      <c r="D3" s="58"/>
      <c r="E3" s="58"/>
      <c r="F3" s="58"/>
    </row>
    <row r="4" spans="1:6" ht="15.75">
      <c r="A4" s="58" t="s">
        <v>18</v>
      </c>
      <c r="B4" s="58"/>
      <c r="C4" s="58"/>
      <c r="D4" s="58"/>
      <c r="E4" s="58"/>
      <c r="F4" s="58"/>
    </row>
    <row r="5" ht="13.5" thickBot="1"/>
    <row r="6" spans="1:7" ht="12.75">
      <c r="A6" s="8" t="s">
        <v>0</v>
      </c>
      <c r="B6" s="9" t="s">
        <v>1</v>
      </c>
      <c r="C6" s="8" t="s">
        <v>2</v>
      </c>
      <c r="D6" s="20" t="s">
        <v>3</v>
      </c>
      <c r="E6" s="8" t="s">
        <v>8</v>
      </c>
      <c r="F6" s="8" t="s">
        <v>5</v>
      </c>
      <c r="G6" s="17" t="s">
        <v>66</v>
      </c>
    </row>
    <row r="7" spans="1:7" ht="13.5" thickBot="1">
      <c r="A7" s="11"/>
      <c r="B7" s="12"/>
      <c r="C7" s="11"/>
      <c r="D7" s="21"/>
      <c r="E7" s="11" t="s">
        <v>7</v>
      </c>
      <c r="F7" s="11" t="s">
        <v>6</v>
      </c>
      <c r="G7" s="5" t="s">
        <v>7</v>
      </c>
    </row>
    <row r="8" spans="1:7" ht="12.75">
      <c r="A8" s="18">
        <v>1</v>
      </c>
      <c r="B8" s="18" t="s">
        <v>32</v>
      </c>
      <c r="C8" s="57" t="s">
        <v>56</v>
      </c>
      <c r="D8" s="56">
        <v>7700</v>
      </c>
      <c r="E8" s="53" t="s">
        <v>145</v>
      </c>
      <c r="F8" s="6"/>
      <c r="G8" s="18"/>
    </row>
    <row r="9" spans="1:7" ht="12.75">
      <c r="A9" s="6" t="s">
        <v>59</v>
      </c>
      <c r="B9" s="6"/>
      <c r="C9" s="2"/>
      <c r="D9" s="52">
        <f>SUM(D8)</f>
        <v>7700</v>
      </c>
      <c r="E9" s="6"/>
      <c r="F9" s="6"/>
      <c r="G9" s="6"/>
    </row>
    <row r="10" spans="1:7" ht="12.75">
      <c r="A10" s="6"/>
      <c r="B10" s="6"/>
      <c r="C10" s="2"/>
      <c r="D10" s="52"/>
      <c r="E10" s="6"/>
      <c r="F10" s="6"/>
      <c r="G10" s="6"/>
    </row>
    <row r="11" spans="1:7" ht="12.75">
      <c r="A11" s="6">
        <v>2</v>
      </c>
      <c r="B11" s="6" t="s">
        <v>25</v>
      </c>
      <c r="C11" s="2" t="s">
        <v>138</v>
      </c>
      <c r="D11" s="52">
        <v>22000</v>
      </c>
      <c r="E11" s="6" t="s">
        <v>146</v>
      </c>
      <c r="F11" s="6"/>
      <c r="G11" s="6"/>
    </row>
    <row r="12" spans="1:7" ht="12.75">
      <c r="A12" s="6">
        <v>2</v>
      </c>
      <c r="B12" s="6" t="s">
        <v>25</v>
      </c>
      <c r="C12" s="2" t="s">
        <v>139</v>
      </c>
      <c r="D12" s="52">
        <v>22000</v>
      </c>
      <c r="E12" s="6" t="s">
        <v>146</v>
      </c>
      <c r="F12" s="6"/>
      <c r="G12" s="6"/>
    </row>
    <row r="13" spans="1:7" ht="12.75">
      <c r="A13" s="6">
        <v>2</v>
      </c>
      <c r="B13" s="6" t="s">
        <v>22</v>
      </c>
      <c r="C13" s="13" t="s">
        <v>140</v>
      </c>
      <c r="D13" s="52">
        <v>60000</v>
      </c>
      <c r="E13" s="19" t="s">
        <v>8</v>
      </c>
      <c r="F13" s="6"/>
      <c r="G13" s="6"/>
    </row>
    <row r="14" spans="1:7" ht="12.75">
      <c r="A14" s="6">
        <v>2</v>
      </c>
      <c r="B14" s="6" t="s">
        <v>35</v>
      </c>
      <c r="C14" s="13" t="s">
        <v>147</v>
      </c>
      <c r="D14" s="52">
        <v>15000</v>
      </c>
      <c r="E14" s="19" t="s">
        <v>8</v>
      </c>
      <c r="F14" s="6"/>
      <c r="G14" s="6"/>
    </row>
    <row r="15" spans="1:7" ht="12.75">
      <c r="A15" s="6">
        <v>2</v>
      </c>
      <c r="B15" s="19" t="s">
        <v>87</v>
      </c>
      <c r="C15" s="13" t="s">
        <v>89</v>
      </c>
      <c r="D15" s="52">
        <v>100000</v>
      </c>
      <c r="E15" s="6" t="s">
        <v>8</v>
      </c>
      <c r="F15" s="6"/>
      <c r="G15" s="6"/>
    </row>
    <row r="16" spans="1:7" ht="12.75">
      <c r="A16" s="6">
        <v>2</v>
      </c>
      <c r="B16" s="19" t="s">
        <v>22</v>
      </c>
      <c r="C16" s="13" t="s">
        <v>148</v>
      </c>
      <c r="D16" s="52">
        <v>42000</v>
      </c>
      <c r="E16" s="19" t="s">
        <v>151</v>
      </c>
      <c r="F16" s="6"/>
      <c r="G16" s="6"/>
    </row>
    <row r="17" spans="1:7" ht="12.75">
      <c r="A17" s="6">
        <v>2</v>
      </c>
      <c r="B17" s="6" t="s">
        <v>32</v>
      </c>
      <c r="C17" s="13" t="s">
        <v>57</v>
      </c>
      <c r="D17" s="52">
        <v>25800</v>
      </c>
      <c r="E17" s="19" t="s">
        <v>145</v>
      </c>
      <c r="F17" s="6"/>
      <c r="G17" s="6"/>
    </row>
    <row r="18" spans="1:7" ht="12.75">
      <c r="A18" s="6" t="s">
        <v>61</v>
      </c>
      <c r="B18" s="6"/>
      <c r="C18" s="2"/>
      <c r="D18" s="52">
        <f>SUM(D11:D17)</f>
        <v>286800</v>
      </c>
      <c r="E18" s="6"/>
      <c r="F18" s="6"/>
      <c r="G18" s="6"/>
    </row>
    <row r="19" spans="1:7" ht="12.75">
      <c r="A19" s="6"/>
      <c r="B19" s="6"/>
      <c r="C19" s="2"/>
      <c r="D19" s="52"/>
      <c r="E19" s="6"/>
      <c r="F19" s="6"/>
      <c r="G19" s="6"/>
    </row>
    <row r="20" spans="1:7" ht="12.75">
      <c r="A20" s="6">
        <v>3</v>
      </c>
      <c r="B20" s="6" t="s">
        <v>142</v>
      </c>
      <c r="C20" t="s">
        <v>143</v>
      </c>
      <c r="D20" s="52">
        <v>13300</v>
      </c>
      <c r="E20" s="6" t="s">
        <v>144</v>
      </c>
      <c r="F20" s="6"/>
      <c r="G20" s="6"/>
    </row>
    <row r="21" spans="1:7" ht="12.75">
      <c r="A21" s="6">
        <v>3</v>
      </c>
      <c r="B21" s="6" t="s">
        <v>36</v>
      </c>
      <c r="C21" s="13" t="s">
        <v>37</v>
      </c>
      <c r="D21" s="52">
        <v>200000</v>
      </c>
      <c r="E21" s="6" t="s">
        <v>150</v>
      </c>
      <c r="F21" s="6"/>
      <c r="G21" s="6"/>
    </row>
    <row r="22" spans="1:7" ht="12.75">
      <c r="A22" s="6">
        <v>3</v>
      </c>
      <c r="B22" s="6" t="s">
        <v>38</v>
      </c>
      <c r="C22" s="13" t="s">
        <v>137</v>
      </c>
      <c r="D22" s="52">
        <v>130000</v>
      </c>
      <c r="E22" s="19" t="s">
        <v>149</v>
      </c>
      <c r="F22" s="6"/>
      <c r="G22" s="6"/>
    </row>
    <row r="23" spans="1:7" ht="12.75">
      <c r="A23" s="6">
        <v>3</v>
      </c>
      <c r="B23" s="6" t="s">
        <v>39</v>
      </c>
      <c r="C23" s="13" t="s">
        <v>141</v>
      </c>
      <c r="D23" s="52">
        <v>10000</v>
      </c>
      <c r="E23" s="6" t="s">
        <v>152</v>
      </c>
      <c r="F23" s="6"/>
      <c r="G23" s="6"/>
    </row>
    <row r="24" spans="1:7" ht="12.75">
      <c r="A24" s="6" t="s">
        <v>62</v>
      </c>
      <c r="B24" s="6"/>
      <c r="C24" s="2"/>
      <c r="D24" s="52">
        <f>SUM(D20:D23)</f>
        <v>353300</v>
      </c>
      <c r="E24" s="6"/>
      <c r="F24" s="6"/>
      <c r="G24" s="6"/>
    </row>
    <row r="25" spans="1:7" ht="12.75">
      <c r="A25" s="6"/>
      <c r="B25" s="6"/>
      <c r="C25" s="2"/>
      <c r="D25" s="52"/>
      <c r="E25" s="6"/>
      <c r="F25" s="6"/>
      <c r="G25" s="6"/>
    </row>
    <row r="26" spans="1:7" ht="12.75">
      <c r="A26" s="6" t="s">
        <v>63</v>
      </c>
      <c r="B26" s="6"/>
      <c r="C26" s="2"/>
      <c r="D26" s="52">
        <f>D9+D18+D24</f>
        <v>647800</v>
      </c>
      <c r="E26" s="6"/>
      <c r="F26" s="6"/>
      <c r="G26" s="6"/>
    </row>
    <row r="27" spans="1:7" ht="12.75">
      <c r="A27" s="6"/>
      <c r="B27" s="6"/>
      <c r="C27" s="2"/>
      <c r="D27" s="52"/>
      <c r="E27" s="6"/>
      <c r="F27" s="6"/>
      <c r="G27" s="6"/>
    </row>
    <row r="28" spans="1:7" ht="12.75">
      <c r="A28" s="6"/>
      <c r="B28" s="6"/>
      <c r="C28" s="2"/>
      <c r="D28" s="52"/>
      <c r="E28" s="6"/>
      <c r="F28" s="6"/>
      <c r="G28" s="6"/>
    </row>
    <row r="29" spans="1:7" ht="12.75">
      <c r="A29" s="6"/>
      <c r="B29" s="6"/>
      <c r="C29" s="2"/>
      <c r="D29" s="52"/>
      <c r="E29" s="6"/>
      <c r="F29" s="6"/>
      <c r="G29" s="6"/>
    </row>
    <row r="30" spans="1:7" ht="12.75">
      <c r="A30" s="6"/>
      <c r="B30" s="6"/>
      <c r="C30" s="2"/>
      <c r="D30" s="54"/>
      <c r="E30" s="6"/>
      <c r="F30" s="6"/>
      <c r="G30" s="6"/>
    </row>
    <row r="31" spans="1:7" ht="12.75">
      <c r="A31" s="6"/>
      <c r="B31" s="6"/>
      <c r="C31" s="2"/>
      <c r="D31" s="54"/>
      <c r="E31" s="6"/>
      <c r="F31" s="6"/>
      <c r="G31" s="6"/>
    </row>
    <row r="32" spans="1:7" ht="12.75">
      <c r="A32" s="6"/>
      <c r="B32" s="6"/>
      <c r="C32" s="2"/>
      <c r="D32" s="54"/>
      <c r="E32" s="6"/>
      <c r="F32" s="6"/>
      <c r="G32" s="6"/>
    </row>
    <row r="33" spans="1:7" ht="12.75">
      <c r="A33" s="6"/>
      <c r="B33" s="6"/>
      <c r="C33" s="2"/>
      <c r="D33" s="54"/>
      <c r="E33" s="6"/>
      <c r="F33" s="6"/>
      <c r="G33" s="6"/>
    </row>
    <row r="34" spans="1:7" ht="13.5" thickBot="1">
      <c r="A34" s="5"/>
      <c r="B34" s="5"/>
      <c r="C34" s="4"/>
      <c r="D34" s="55"/>
      <c r="E34" s="5"/>
      <c r="F34" s="5"/>
      <c r="G34" s="5"/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  <row r="3" ht="12.75">
      <c r="A3" t="s">
        <v>21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8"/>
  <sheetViews>
    <sheetView tabSelected="1" workbookViewId="0" topLeftCell="A1">
      <selection activeCell="A3" sqref="A3:E3"/>
    </sheetView>
  </sheetViews>
  <sheetFormatPr defaultColWidth="9.140625" defaultRowHeight="12.75"/>
  <cols>
    <col min="1" max="5" width="14.28125" style="0" customWidth="1"/>
  </cols>
  <sheetData>
    <row r="2" spans="1:5" ht="12.75">
      <c r="A2" s="59" t="s">
        <v>90</v>
      </c>
      <c r="B2" s="59"/>
      <c r="C2" s="59"/>
      <c r="D2" s="59"/>
      <c r="E2" s="59"/>
    </row>
    <row r="3" spans="1:5" ht="12.75">
      <c r="A3" s="60">
        <v>39448</v>
      </c>
      <c r="B3" s="59"/>
      <c r="C3" s="59"/>
      <c r="D3" s="59"/>
      <c r="E3" s="59"/>
    </row>
    <row r="4" spans="1:5" ht="13.5" thickBot="1">
      <c r="A4" s="27"/>
      <c r="B4" s="27"/>
      <c r="C4" s="27"/>
      <c r="D4" s="27"/>
      <c r="E4" s="27"/>
    </row>
    <row r="5" spans="1:5" ht="13.5" thickBot="1">
      <c r="A5" s="33" t="s">
        <v>68</v>
      </c>
      <c r="B5" s="36" t="s">
        <v>69</v>
      </c>
      <c r="C5" s="34" t="s">
        <v>70</v>
      </c>
      <c r="D5" s="36" t="s">
        <v>71</v>
      </c>
      <c r="E5" s="35" t="s">
        <v>63</v>
      </c>
    </row>
    <row r="6" spans="1:5" ht="12.75">
      <c r="A6" s="28" t="s">
        <v>72</v>
      </c>
      <c r="B6" s="37">
        <f>Mechanical!D9</f>
        <v>0</v>
      </c>
      <c r="C6" s="29">
        <f>Mechanical!D23</f>
        <v>2222500</v>
      </c>
      <c r="D6" s="37">
        <f>Mechanical!D34</f>
        <v>192000</v>
      </c>
      <c r="E6" s="30">
        <f aca="true" t="shared" si="0" ref="E6:E16">SUM(B6:D6)</f>
        <v>2414500</v>
      </c>
    </row>
    <row r="7" spans="1:5" ht="12.75">
      <c r="A7" s="28" t="s">
        <v>73</v>
      </c>
      <c r="B7" s="38">
        <f>Electrical!D10</f>
        <v>130000</v>
      </c>
      <c r="C7" s="31">
        <f>Electrical!D17</f>
        <v>182000</v>
      </c>
      <c r="D7" s="38">
        <f>Electrical!D20</f>
        <v>0</v>
      </c>
      <c r="E7" s="32">
        <f t="shared" si="0"/>
        <v>312000</v>
      </c>
    </row>
    <row r="8" spans="1:5" ht="12.75">
      <c r="A8" s="28" t="s">
        <v>74</v>
      </c>
      <c r="B8" s="38">
        <f>'Asphalt Paving'!D10</f>
        <v>0</v>
      </c>
      <c r="C8" s="31">
        <f>'Asphalt Paving'!D16</f>
        <v>1060000</v>
      </c>
      <c r="D8" s="38">
        <f>'Asphalt Paving'!D19</f>
        <v>0</v>
      </c>
      <c r="E8" s="32">
        <f t="shared" si="0"/>
        <v>1060000</v>
      </c>
    </row>
    <row r="9" spans="1:5" ht="12.75">
      <c r="A9" s="28" t="s">
        <v>75</v>
      </c>
      <c r="B9" s="38">
        <f>Concrete!D9</f>
        <v>115000</v>
      </c>
      <c r="C9" s="31">
        <f>Concrete!D12</f>
        <v>67000</v>
      </c>
      <c r="D9" s="38">
        <f>Concrete!D15</f>
        <v>0</v>
      </c>
      <c r="E9" s="32">
        <f t="shared" si="0"/>
        <v>182000</v>
      </c>
    </row>
    <row r="10" spans="1:5" ht="12.75">
      <c r="A10" s="28" t="s">
        <v>76</v>
      </c>
      <c r="B10" s="38">
        <f>'Life Safety'!D10</f>
        <v>18000</v>
      </c>
      <c r="C10" s="31">
        <f>'Life Safety'!D13</f>
        <v>0</v>
      </c>
      <c r="D10" s="38">
        <f>'Life Safety'!D16</f>
        <v>0</v>
      </c>
      <c r="E10" s="32">
        <f t="shared" si="0"/>
        <v>18000</v>
      </c>
    </row>
    <row r="11" spans="1:5" ht="12.75">
      <c r="A11" s="28" t="s">
        <v>77</v>
      </c>
      <c r="B11" s="38">
        <f>Roofs!D10</f>
        <v>0</v>
      </c>
      <c r="C11" s="31">
        <f>Roofs!D17</f>
        <v>45700</v>
      </c>
      <c r="D11" s="38">
        <f>Roofs!D20</f>
        <v>0</v>
      </c>
      <c r="E11" s="32">
        <f t="shared" si="0"/>
        <v>45700</v>
      </c>
    </row>
    <row r="12" spans="1:5" ht="12.75">
      <c r="A12" s="28" t="s">
        <v>78</v>
      </c>
      <c r="B12" s="38">
        <f>Waterproofing!D10</f>
        <v>0</v>
      </c>
      <c r="C12" s="31">
        <f>Waterproofing!D15</f>
        <v>100000</v>
      </c>
      <c r="D12" s="38">
        <f>Waterproofing!D20</f>
        <v>0</v>
      </c>
      <c r="E12" s="32">
        <f t="shared" si="0"/>
        <v>100000</v>
      </c>
    </row>
    <row r="13" spans="1:5" ht="12.75">
      <c r="A13" s="28" t="s">
        <v>79</v>
      </c>
      <c r="B13" s="38">
        <f>'Site Lighting'!D10</f>
        <v>115000</v>
      </c>
      <c r="C13" s="31">
        <f>'Site Lighting'!D13</f>
        <v>0</v>
      </c>
      <c r="D13" s="38">
        <f>'Site Lighting'!D17</f>
        <v>0</v>
      </c>
      <c r="E13" s="32">
        <f t="shared" si="0"/>
        <v>115000</v>
      </c>
    </row>
    <row r="14" spans="1:5" ht="12.75">
      <c r="A14" s="28" t="s">
        <v>80</v>
      </c>
      <c r="B14" s="38">
        <f>Environmental!D10</f>
        <v>0</v>
      </c>
      <c r="C14" s="31">
        <f>Environmental!D13</f>
        <v>0</v>
      </c>
      <c r="D14" s="38">
        <f>Environmental!D17</f>
        <v>97500</v>
      </c>
      <c r="E14" s="32">
        <f t="shared" si="0"/>
        <v>97500</v>
      </c>
    </row>
    <row r="15" spans="1:5" ht="13.5" thickBot="1">
      <c r="A15" s="28" t="s">
        <v>81</v>
      </c>
      <c r="B15" s="38">
        <f>'Gen. Bldg.'!D9</f>
        <v>7700</v>
      </c>
      <c r="C15" s="31">
        <f>'Gen. Bldg.'!D18</f>
        <v>286800</v>
      </c>
      <c r="D15" s="38">
        <f>'Gen. Bldg.'!D24</f>
        <v>353300</v>
      </c>
      <c r="E15" s="32">
        <f t="shared" si="0"/>
        <v>647800</v>
      </c>
    </row>
    <row r="16" spans="1:5" ht="13.5" thickBot="1">
      <c r="A16" s="39" t="s">
        <v>63</v>
      </c>
      <c r="B16" s="40">
        <f>SUM(B6:B15)</f>
        <v>385700</v>
      </c>
      <c r="C16" s="41">
        <f>SUM(C6:C15)</f>
        <v>3964000</v>
      </c>
      <c r="D16" s="40">
        <f>SUM(D6:D15)</f>
        <v>642800</v>
      </c>
      <c r="E16" s="42">
        <f t="shared" si="0"/>
        <v>4992500</v>
      </c>
    </row>
    <row r="17" spans="1:5" ht="13.5" thickBot="1">
      <c r="A17" s="43" t="s">
        <v>91</v>
      </c>
      <c r="B17" s="44"/>
      <c r="C17" s="44"/>
      <c r="D17" s="44"/>
      <c r="E17" s="45">
        <f>Mechanical!D37+Mechanical!D38+Electrical!D25+'Asphalt Paving'!D23+'Life Safety'!D19+Waterproofing!D24+'Site Lighting'!D22+Environmental!D20</f>
        <v>2927000</v>
      </c>
    </row>
    <row r="18" spans="1:5" ht="13.5" thickBot="1">
      <c r="A18" s="46" t="s">
        <v>92</v>
      </c>
      <c r="B18" s="47"/>
      <c r="C18" s="47"/>
      <c r="D18" s="47"/>
      <c r="E18" s="48">
        <f>E16-E17</f>
        <v>2065500</v>
      </c>
    </row>
  </sheetData>
  <mergeCells count="2">
    <mergeCell ref="A2:E2"/>
    <mergeCell ref="A3:E3"/>
  </mergeCells>
  <printOptions horizontalCentered="1"/>
  <pageMargins left="0.75" right="0.75" top="1" bottom="1" header="0.5" footer="0.5"/>
  <pageSetup horizontalDpi="600" verticalDpi="600" orientation="portrait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I12" sqref="I12"/>
    </sheetView>
  </sheetViews>
  <sheetFormatPr defaultColWidth="9.140625" defaultRowHeight="12.75"/>
  <cols>
    <col min="2" max="2" width="21.57421875" style="0" customWidth="1"/>
    <col min="3" max="3" width="34.8515625" style="0" customWidth="1"/>
    <col min="4" max="5" width="14.140625" style="0" customWidth="1"/>
    <col min="6" max="6" width="11.421875" style="0" customWidth="1"/>
    <col min="7" max="7" width="13.57421875" style="0" customWidth="1"/>
  </cols>
  <sheetData>
    <row r="1" spans="1:6" ht="15.75">
      <c r="A1" s="58" t="s">
        <v>4</v>
      </c>
      <c r="B1" s="58"/>
      <c r="C1" s="58"/>
      <c r="D1" s="58"/>
      <c r="E1" s="58"/>
      <c r="F1" s="58"/>
    </row>
    <row r="2" spans="1:6" ht="15.75">
      <c r="A2" s="58" t="s">
        <v>58</v>
      </c>
      <c r="B2" s="58"/>
      <c r="C2" s="58"/>
      <c r="D2" s="58"/>
      <c r="E2" s="58"/>
      <c r="F2" s="58"/>
    </row>
    <row r="3" spans="1:6" ht="15.75">
      <c r="A3" s="58" t="s">
        <v>93</v>
      </c>
      <c r="B3" s="58"/>
      <c r="C3" s="58"/>
      <c r="D3" s="58"/>
      <c r="E3" s="58"/>
      <c r="F3" s="58"/>
    </row>
    <row r="4" spans="1:6" ht="15.75">
      <c r="A4" s="58" t="s">
        <v>10</v>
      </c>
      <c r="B4" s="58"/>
      <c r="C4" s="58"/>
      <c r="D4" s="58"/>
      <c r="E4" s="58"/>
      <c r="F4" s="58"/>
    </row>
    <row r="5" ht="13.5" thickBot="1"/>
    <row r="6" spans="1:7" ht="12.75">
      <c r="A6" s="8" t="s">
        <v>0</v>
      </c>
      <c r="B6" s="9" t="s">
        <v>1</v>
      </c>
      <c r="C6" s="8" t="s">
        <v>2</v>
      </c>
      <c r="D6" s="9" t="s">
        <v>3</v>
      </c>
      <c r="E6" s="8" t="s">
        <v>8</v>
      </c>
      <c r="F6" s="8" t="s">
        <v>5</v>
      </c>
      <c r="G6" s="17" t="s">
        <v>66</v>
      </c>
    </row>
    <row r="7" spans="1:7" ht="13.5" thickBot="1">
      <c r="A7" s="11"/>
      <c r="B7" s="12"/>
      <c r="C7" s="11"/>
      <c r="D7" s="12"/>
      <c r="E7" s="11" t="s">
        <v>7</v>
      </c>
      <c r="F7" s="11" t="s">
        <v>6</v>
      </c>
      <c r="G7" s="5" t="s">
        <v>7</v>
      </c>
    </row>
    <row r="8" spans="1:7" ht="12.75">
      <c r="A8" s="18"/>
      <c r="C8" s="18"/>
      <c r="D8" s="24"/>
      <c r="E8" s="18"/>
      <c r="F8" s="6"/>
      <c r="G8" s="18"/>
    </row>
    <row r="9" spans="1:7" ht="12.75">
      <c r="A9" s="6">
        <v>1</v>
      </c>
      <c r="B9" t="s">
        <v>38</v>
      </c>
      <c r="C9" s="6" t="s">
        <v>82</v>
      </c>
      <c r="D9" s="24">
        <v>130000</v>
      </c>
      <c r="E9" s="6" t="s">
        <v>110</v>
      </c>
      <c r="F9" s="6"/>
      <c r="G9" s="6" t="s">
        <v>114</v>
      </c>
    </row>
    <row r="10" spans="1:7" ht="12.75">
      <c r="A10" s="6" t="s">
        <v>59</v>
      </c>
      <c r="C10" s="6"/>
      <c r="D10" s="24">
        <f>SUM(D9)</f>
        <v>130000</v>
      </c>
      <c r="E10" s="6"/>
      <c r="F10" s="6"/>
      <c r="G10" s="6"/>
    </row>
    <row r="11" spans="1:7" ht="12.75">
      <c r="A11" s="6"/>
      <c r="C11" s="6"/>
      <c r="D11" s="24"/>
      <c r="E11" s="6"/>
      <c r="F11" s="6"/>
      <c r="G11" s="6"/>
    </row>
    <row r="12" spans="1:7" ht="12.75">
      <c r="A12" s="6"/>
      <c r="C12" s="6"/>
      <c r="D12" s="24"/>
      <c r="E12" s="6"/>
      <c r="F12" s="6"/>
      <c r="G12" s="6"/>
    </row>
    <row r="13" spans="1:7" ht="12.75">
      <c r="A13" s="6">
        <v>2</v>
      </c>
      <c r="B13" s="2" t="s">
        <v>22</v>
      </c>
      <c r="C13" s="6" t="s">
        <v>33</v>
      </c>
      <c r="D13" s="25">
        <v>45000</v>
      </c>
      <c r="E13" s="6" t="s">
        <v>110</v>
      </c>
      <c r="F13" s="6"/>
      <c r="G13" s="6"/>
    </row>
    <row r="14" spans="1:7" ht="12.75">
      <c r="A14" s="6">
        <v>2</v>
      </c>
      <c r="B14" s="2" t="s">
        <v>29</v>
      </c>
      <c r="C14" s="6" t="s">
        <v>30</v>
      </c>
      <c r="D14" s="25">
        <v>97000</v>
      </c>
      <c r="E14" s="6" t="s">
        <v>112</v>
      </c>
      <c r="F14" s="6"/>
      <c r="G14" s="6"/>
    </row>
    <row r="15" spans="1:7" ht="12.75">
      <c r="A15" s="6">
        <v>2</v>
      </c>
      <c r="B15" s="2" t="s">
        <v>34</v>
      </c>
      <c r="C15" s="19" t="s">
        <v>111</v>
      </c>
      <c r="D15" s="25">
        <v>32000</v>
      </c>
      <c r="E15" s="6" t="s">
        <v>112</v>
      </c>
      <c r="F15" s="6"/>
      <c r="G15" s="6"/>
    </row>
    <row r="16" spans="1:7" ht="12.75">
      <c r="A16" s="19">
        <v>2</v>
      </c>
      <c r="B16" s="13" t="s">
        <v>87</v>
      </c>
      <c r="C16" s="6" t="s">
        <v>113</v>
      </c>
      <c r="D16" s="24">
        <v>8000</v>
      </c>
      <c r="E16" s="6" t="s">
        <v>8</v>
      </c>
      <c r="F16" s="6"/>
      <c r="G16" s="6"/>
    </row>
    <row r="17" spans="1:7" ht="12.75">
      <c r="A17" s="6" t="s">
        <v>61</v>
      </c>
      <c r="B17" s="2"/>
      <c r="C17" s="6"/>
      <c r="D17" s="25">
        <f>SUM(D13:D16)</f>
        <v>182000</v>
      </c>
      <c r="E17" s="6"/>
      <c r="F17" s="6"/>
      <c r="G17" s="6"/>
    </row>
    <row r="18" spans="1:7" ht="12.75">
      <c r="A18" s="6"/>
      <c r="B18" s="2"/>
      <c r="C18" s="6"/>
      <c r="D18" s="25"/>
      <c r="E18" s="6"/>
      <c r="F18" s="6"/>
      <c r="G18" s="6"/>
    </row>
    <row r="19" spans="1:7" ht="12.75">
      <c r="A19" s="6"/>
      <c r="C19" s="6"/>
      <c r="D19" s="24"/>
      <c r="E19" s="6"/>
      <c r="F19" s="6"/>
      <c r="G19" s="6"/>
    </row>
    <row r="20" spans="1:7" ht="12.75">
      <c r="A20" s="6" t="s">
        <v>62</v>
      </c>
      <c r="B20" s="2"/>
      <c r="C20" s="6"/>
      <c r="D20" s="25">
        <v>0</v>
      </c>
      <c r="E20" s="6"/>
      <c r="F20" s="6"/>
      <c r="G20" s="6"/>
    </row>
    <row r="21" spans="1:7" ht="12.75">
      <c r="A21" s="6"/>
      <c r="B21" s="2"/>
      <c r="C21" s="6"/>
      <c r="D21" s="25"/>
      <c r="E21" s="6"/>
      <c r="F21" s="6"/>
      <c r="G21" s="6"/>
    </row>
    <row r="22" spans="1:7" ht="12.75">
      <c r="A22" s="6"/>
      <c r="B22" s="2"/>
      <c r="C22" s="6"/>
      <c r="D22" s="25"/>
      <c r="E22" s="6"/>
      <c r="F22" s="6"/>
      <c r="G22" s="6"/>
    </row>
    <row r="23" spans="1:7" ht="12.75">
      <c r="A23" s="6"/>
      <c r="B23" s="2"/>
      <c r="C23" s="6"/>
      <c r="D23" s="25"/>
      <c r="E23" s="6"/>
      <c r="F23" s="6"/>
      <c r="G23" s="6"/>
    </row>
    <row r="24" spans="1:7" ht="12.75">
      <c r="A24" s="6" t="s">
        <v>63</v>
      </c>
      <c r="B24" s="2"/>
      <c r="C24" s="6"/>
      <c r="D24" s="25">
        <f>D17+D10+D20</f>
        <v>312000</v>
      </c>
      <c r="E24" s="6"/>
      <c r="F24" s="6"/>
      <c r="G24" s="6"/>
    </row>
    <row r="25" spans="1:7" ht="12.75">
      <c r="A25" s="6" t="s">
        <v>115</v>
      </c>
      <c r="B25" s="2"/>
      <c r="C25" s="6"/>
      <c r="D25" s="25">
        <f>D9</f>
        <v>130000</v>
      </c>
      <c r="E25" s="6"/>
      <c r="F25" s="6"/>
      <c r="G25" s="6"/>
    </row>
    <row r="26" spans="1:7" ht="12.75">
      <c r="A26" s="6" t="s">
        <v>96</v>
      </c>
      <c r="B26" s="2"/>
      <c r="C26" s="6"/>
      <c r="D26" s="25">
        <f>D24-D25</f>
        <v>182000</v>
      </c>
      <c r="E26" s="6"/>
      <c r="F26" s="6"/>
      <c r="G26" s="6"/>
    </row>
    <row r="27" spans="1:7" ht="12.75">
      <c r="A27" s="6"/>
      <c r="B27" s="2"/>
      <c r="C27" s="6"/>
      <c r="D27" s="25"/>
      <c r="E27" s="6"/>
      <c r="F27" s="6"/>
      <c r="G27" s="6"/>
    </row>
    <row r="28" spans="1:7" ht="12.75">
      <c r="A28" s="6"/>
      <c r="B28" s="2"/>
      <c r="C28" s="6"/>
      <c r="D28" s="2"/>
      <c r="E28" s="6"/>
      <c r="F28" s="6"/>
      <c r="G28" s="6"/>
    </row>
    <row r="29" spans="1:7" ht="12.75">
      <c r="A29" s="6"/>
      <c r="B29" s="2"/>
      <c r="C29" s="6"/>
      <c r="D29" s="2"/>
      <c r="E29" s="6"/>
      <c r="F29" s="6"/>
      <c r="G29" s="6"/>
    </row>
    <row r="30" spans="1:7" ht="12.75">
      <c r="A30" s="6"/>
      <c r="B30" s="2"/>
      <c r="C30" s="6"/>
      <c r="D30" s="2"/>
      <c r="E30" s="6"/>
      <c r="F30" s="6"/>
      <c r="G30" s="6"/>
    </row>
    <row r="31" spans="1:7" ht="12.75">
      <c r="A31" s="6"/>
      <c r="B31" s="2"/>
      <c r="C31" s="6"/>
      <c r="D31" s="2"/>
      <c r="E31" s="6"/>
      <c r="F31" s="6"/>
      <c r="G31" s="6"/>
    </row>
    <row r="32" spans="1:7" ht="13.5" thickBot="1">
      <c r="A32" s="5"/>
      <c r="B32" s="4"/>
      <c r="C32" s="5"/>
      <c r="D32" s="4"/>
      <c r="E32" s="5"/>
      <c r="F32" s="5"/>
      <c r="G32" s="5"/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D14" sqref="D14"/>
    </sheetView>
  </sheetViews>
  <sheetFormatPr defaultColWidth="9.140625" defaultRowHeight="12.75"/>
  <cols>
    <col min="1" max="1" width="9.421875" style="0" customWidth="1"/>
    <col min="2" max="2" width="16.8515625" style="0" customWidth="1"/>
    <col min="3" max="3" width="32.28125" style="0" customWidth="1"/>
    <col min="4" max="4" width="14.140625" style="0" customWidth="1"/>
    <col min="5" max="5" width="16.57421875" style="0" customWidth="1"/>
    <col min="6" max="6" width="11.421875" style="0" customWidth="1"/>
    <col min="7" max="7" width="10.8515625" style="0" customWidth="1"/>
  </cols>
  <sheetData>
    <row r="1" spans="1:6" ht="15.75">
      <c r="A1" s="58" t="s">
        <v>4</v>
      </c>
      <c r="B1" s="58"/>
      <c r="C1" s="58"/>
      <c r="D1" s="58"/>
      <c r="E1" s="58"/>
      <c r="F1" s="58"/>
    </row>
    <row r="2" spans="1:6" ht="15.75">
      <c r="A2" s="58" t="s">
        <v>58</v>
      </c>
      <c r="B2" s="58"/>
      <c r="C2" s="58"/>
      <c r="D2" s="58"/>
      <c r="E2" s="58"/>
      <c r="F2" s="58"/>
    </row>
    <row r="3" spans="1:6" ht="15.75">
      <c r="A3" s="58" t="s">
        <v>93</v>
      </c>
      <c r="B3" s="58"/>
      <c r="C3" s="58"/>
      <c r="D3" s="58"/>
      <c r="E3" s="58"/>
      <c r="F3" s="58"/>
    </row>
    <row r="4" spans="1:6" ht="15.75">
      <c r="A4" s="58" t="s">
        <v>11</v>
      </c>
      <c r="B4" s="58"/>
      <c r="C4" s="58"/>
      <c r="D4" s="58"/>
      <c r="E4" s="58"/>
      <c r="F4" s="58"/>
    </row>
    <row r="5" ht="13.5" thickBot="1"/>
    <row r="6" spans="1:7" ht="12.75">
      <c r="A6" s="8" t="s">
        <v>0</v>
      </c>
      <c r="B6" s="9" t="s">
        <v>1</v>
      </c>
      <c r="C6" s="8" t="s">
        <v>2</v>
      </c>
      <c r="D6" s="9" t="s">
        <v>3</v>
      </c>
      <c r="E6" s="8" t="s">
        <v>8</v>
      </c>
      <c r="F6" s="8" t="s">
        <v>5</v>
      </c>
      <c r="G6" s="17" t="s">
        <v>66</v>
      </c>
    </row>
    <row r="7" spans="1:7" ht="13.5" thickBot="1">
      <c r="A7" s="11"/>
      <c r="B7" s="12"/>
      <c r="C7" s="11"/>
      <c r="D7" s="12"/>
      <c r="E7" s="11" t="s">
        <v>7</v>
      </c>
      <c r="F7" s="11" t="s">
        <v>6</v>
      </c>
      <c r="G7" s="5" t="s">
        <v>7</v>
      </c>
    </row>
    <row r="8" spans="1:7" ht="12.75">
      <c r="A8" s="6"/>
      <c r="C8" s="6"/>
      <c r="D8" s="24"/>
      <c r="E8" s="6"/>
      <c r="F8" s="6"/>
      <c r="G8" s="18"/>
    </row>
    <row r="9" spans="1:7" ht="12.75">
      <c r="A9" s="6">
        <v>1</v>
      </c>
      <c r="C9" s="6"/>
      <c r="D9" s="24">
        <v>0</v>
      </c>
      <c r="E9" s="6"/>
      <c r="F9" s="6"/>
      <c r="G9" s="6"/>
    </row>
    <row r="10" spans="1:7" ht="12.75">
      <c r="A10" s="6" t="s">
        <v>59</v>
      </c>
      <c r="C10" s="6"/>
      <c r="D10" s="24">
        <f>SUM(D9)</f>
        <v>0</v>
      </c>
      <c r="E10" s="6"/>
      <c r="F10" s="6"/>
      <c r="G10" s="6"/>
    </row>
    <row r="11" spans="1:7" ht="12.75">
      <c r="A11" s="6"/>
      <c r="C11" s="6"/>
      <c r="D11" s="24"/>
      <c r="E11" s="6"/>
      <c r="F11" s="6"/>
      <c r="G11" s="6"/>
    </row>
    <row r="12" spans="1:7" ht="12.75">
      <c r="A12" s="6">
        <v>2</v>
      </c>
      <c r="B12" s="2" t="s">
        <v>83</v>
      </c>
      <c r="C12" s="6" t="s">
        <v>84</v>
      </c>
      <c r="D12" s="25">
        <v>300000</v>
      </c>
      <c r="E12" s="6" t="s">
        <v>50</v>
      </c>
      <c r="F12" s="6"/>
      <c r="G12" s="6"/>
    </row>
    <row r="13" spans="1:7" ht="12.75">
      <c r="A13" s="6">
        <v>2</v>
      </c>
      <c r="B13" s="2" t="s">
        <v>85</v>
      </c>
      <c r="C13" s="6" t="s">
        <v>86</v>
      </c>
      <c r="D13" s="25">
        <v>580000</v>
      </c>
      <c r="E13" s="6" t="s">
        <v>50</v>
      </c>
      <c r="F13" s="6"/>
      <c r="G13" s="6"/>
    </row>
    <row r="14" spans="1:7" ht="12.75">
      <c r="A14" s="6">
        <v>2</v>
      </c>
      <c r="B14" s="2" t="s">
        <v>31</v>
      </c>
      <c r="C14" s="6" t="s">
        <v>116</v>
      </c>
      <c r="D14" s="49">
        <v>100000</v>
      </c>
      <c r="E14" s="26" t="s">
        <v>8</v>
      </c>
      <c r="F14" s="6"/>
      <c r="G14" s="6"/>
    </row>
    <row r="15" spans="1:7" ht="12.75">
      <c r="A15" s="6">
        <v>2</v>
      </c>
      <c r="B15" s="13" t="s">
        <v>31</v>
      </c>
      <c r="C15" s="6" t="s">
        <v>117</v>
      </c>
      <c r="D15" s="49">
        <v>80000</v>
      </c>
      <c r="E15" s="26" t="s">
        <v>8</v>
      </c>
      <c r="F15" s="6"/>
      <c r="G15" s="6"/>
    </row>
    <row r="16" spans="1:7" ht="12.75">
      <c r="A16" s="6" t="s">
        <v>61</v>
      </c>
      <c r="B16" s="2"/>
      <c r="C16" s="6"/>
      <c r="D16" s="25">
        <f>SUM(D12:D15)</f>
        <v>1060000</v>
      </c>
      <c r="E16" s="6"/>
      <c r="F16" s="6"/>
      <c r="G16" s="6"/>
    </row>
    <row r="17" spans="1:7" ht="12.75">
      <c r="A17" s="6"/>
      <c r="B17" s="2"/>
      <c r="C17" s="6"/>
      <c r="D17" s="25"/>
      <c r="E17" s="6"/>
      <c r="F17" s="6"/>
      <c r="G17" s="6"/>
    </row>
    <row r="18" spans="1:7" ht="12.75">
      <c r="A18" s="6"/>
      <c r="C18" s="6"/>
      <c r="D18" s="24"/>
      <c r="E18" s="6"/>
      <c r="F18" s="6"/>
      <c r="G18" s="6"/>
    </row>
    <row r="19" spans="1:7" ht="12.75">
      <c r="A19" s="6" t="s">
        <v>62</v>
      </c>
      <c r="B19" s="2"/>
      <c r="C19" s="6"/>
      <c r="D19" s="25">
        <v>0</v>
      </c>
      <c r="E19" s="6"/>
      <c r="F19" s="6"/>
      <c r="G19" s="6"/>
    </row>
    <row r="20" spans="1:7" ht="12.75">
      <c r="A20" s="6"/>
      <c r="B20" s="2"/>
      <c r="C20" s="6"/>
      <c r="D20" s="25"/>
      <c r="E20" s="6"/>
      <c r="F20" s="6"/>
      <c r="G20" s="6"/>
    </row>
    <row r="21" spans="1:7" ht="12.75">
      <c r="A21" s="6"/>
      <c r="B21" s="2"/>
      <c r="C21" s="6"/>
      <c r="D21" s="25"/>
      <c r="E21" s="6"/>
      <c r="F21" s="6"/>
      <c r="G21" s="6"/>
    </row>
    <row r="22" spans="1:7" ht="12.75">
      <c r="A22" s="6" t="s">
        <v>63</v>
      </c>
      <c r="B22" s="2"/>
      <c r="C22" s="6"/>
      <c r="D22" s="25">
        <f>D16+D10+D19</f>
        <v>1060000</v>
      </c>
      <c r="E22" s="6"/>
      <c r="F22" s="6"/>
      <c r="G22" s="6"/>
    </row>
    <row r="23" spans="1:7" ht="12.75">
      <c r="A23" s="6" t="s">
        <v>118</v>
      </c>
      <c r="B23" s="2"/>
      <c r="C23" s="6"/>
      <c r="D23" s="25">
        <f>D12+D13+D14</f>
        <v>980000</v>
      </c>
      <c r="E23" s="6"/>
      <c r="F23" s="6"/>
      <c r="G23" s="6"/>
    </row>
    <row r="24" spans="1:7" ht="12.75">
      <c r="A24" s="6" t="s">
        <v>96</v>
      </c>
      <c r="B24" s="2"/>
      <c r="C24" s="6"/>
      <c r="D24" s="25">
        <f>D22-D23</f>
        <v>80000</v>
      </c>
      <c r="E24" s="6"/>
      <c r="F24" s="6"/>
      <c r="G24" s="6"/>
    </row>
    <row r="25" spans="1:7" ht="12.75">
      <c r="A25" s="6"/>
      <c r="B25" s="2"/>
      <c r="C25" s="6"/>
      <c r="D25" s="25"/>
      <c r="E25" s="6"/>
      <c r="F25" s="6"/>
      <c r="G25" s="6"/>
    </row>
    <row r="26" spans="1:7" ht="12.75">
      <c r="A26" s="6"/>
      <c r="B26" s="2"/>
      <c r="C26" s="6"/>
      <c r="D26" s="25"/>
      <c r="E26" s="6"/>
      <c r="F26" s="6"/>
      <c r="G26" s="6"/>
    </row>
    <row r="27" spans="1:7" ht="12.75">
      <c r="A27" s="6"/>
      <c r="B27" s="2"/>
      <c r="C27" s="6"/>
      <c r="D27" s="2"/>
      <c r="E27" s="6"/>
      <c r="F27" s="6"/>
      <c r="G27" s="6"/>
    </row>
    <row r="28" spans="1:7" ht="12.75">
      <c r="A28" s="6"/>
      <c r="B28" s="2"/>
      <c r="C28" s="6"/>
      <c r="D28" s="2"/>
      <c r="E28" s="6"/>
      <c r="F28" s="6"/>
      <c r="G28" s="6"/>
    </row>
    <row r="29" spans="1:7" ht="12.75">
      <c r="A29" s="6"/>
      <c r="B29" s="2"/>
      <c r="C29" s="6"/>
      <c r="D29" s="2"/>
      <c r="E29" s="6"/>
      <c r="F29" s="6"/>
      <c r="G29" s="6"/>
    </row>
    <row r="30" spans="1:7" ht="12.75">
      <c r="A30" s="6"/>
      <c r="B30" s="2"/>
      <c r="C30" s="6"/>
      <c r="D30" s="2"/>
      <c r="E30" s="6"/>
      <c r="F30" s="6"/>
      <c r="G30" s="6"/>
    </row>
    <row r="31" spans="1:7" ht="12.75">
      <c r="A31" s="6"/>
      <c r="B31" s="2"/>
      <c r="C31" s="6"/>
      <c r="D31" s="2"/>
      <c r="E31" s="6"/>
      <c r="F31" s="6"/>
      <c r="G31" s="6"/>
    </row>
    <row r="32" spans="1:7" ht="13.5" thickBot="1">
      <c r="A32" s="5"/>
      <c r="B32" s="4"/>
      <c r="C32" s="5"/>
      <c r="D32" s="4"/>
      <c r="E32" s="5"/>
      <c r="F32" s="5"/>
      <c r="G32" s="5"/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D20" sqref="D20"/>
    </sheetView>
  </sheetViews>
  <sheetFormatPr defaultColWidth="9.140625" defaultRowHeight="12.75"/>
  <cols>
    <col min="2" max="2" width="21.57421875" style="0" customWidth="1"/>
    <col min="3" max="3" width="36.00390625" style="0" customWidth="1"/>
    <col min="4" max="4" width="14.140625" style="0" customWidth="1"/>
    <col min="5" max="5" width="15.140625" style="0" bestFit="1" customWidth="1"/>
    <col min="6" max="6" width="11.421875" style="0" customWidth="1"/>
    <col min="7" max="7" width="13.28125" style="0" customWidth="1"/>
  </cols>
  <sheetData>
    <row r="1" spans="1:6" ht="15.75">
      <c r="A1" s="58" t="s">
        <v>4</v>
      </c>
      <c r="B1" s="58"/>
      <c r="C1" s="58"/>
      <c r="D1" s="58"/>
      <c r="E1" s="58"/>
      <c r="F1" s="58"/>
    </row>
    <row r="2" spans="1:6" ht="15.75">
      <c r="A2" s="58" t="s">
        <v>58</v>
      </c>
      <c r="B2" s="58"/>
      <c r="C2" s="58"/>
      <c r="D2" s="58"/>
      <c r="E2" s="58"/>
      <c r="F2" s="58"/>
    </row>
    <row r="3" spans="1:6" ht="15.75">
      <c r="A3" s="58" t="s">
        <v>93</v>
      </c>
      <c r="B3" s="58"/>
      <c r="C3" s="58"/>
      <c r="D3" s="58"/>
      <c r="E3" s="58"/>
      <c r="F3" s="58"/>
    </row>
    <row r="4" spans="1:6" ht="15.75">
      <c r="A4" s="58" t="s">
        <v>12</v>
      </c>
      <c r="B4" s="58"/>
      <c r="C4" s="58"/>
      <c r="D4" s="58"/>
      <c r="E4" s="58"/>
      <c r="F4" s="58"/>
    </row>
    <row r="5" ht="13.5" thickBot="1"/>
    <row r="6" spans="1:7" ht="12.75">
      <c r="A6" s="8" t="s">
        <v>0</v>
      </c>
      <c r="B6" s="9" t="s">
        <v>1</v>
      </c>
      <c r="C6" s="8" t="s">
        <v>2</v>
      </c>
      <c r="D6" s="9" t="s">
        <v>3</v>
      </c>
      <c r="E6" s="8" t="s">
        <v>8</v>
      </c>
      <c r="F6" s="8" t="s">
        <v>5</v>
      </c>
      <c r="G6" s="17" t="s">
        <v>66</v>
      </c>
    </row>
    <row r="7" spans="1:7" ht="13.5" thickBot="1">
      <c r="A7" s="11"/>
      <c r="B7" s="12"/>
      <c r="C7" s="11"/>
      <c r="D7" s="12"/>
      <c r="E7" s="11" t="s">
        <v>7</v>
      </c>
      <c r="F7" s="11" t="s">
        <v>6</v>
      </c>
      <c r="G7" s="5" t="s">
        <v>7</v>
      </c>
    </row>
    <row r="8" spans="1:7" ht="12.75">
      <c r="A8" s="6">
        <v>1</v>
      </c>
      <c r="B8" s="2" t="s">
        <v>31</v>
      </c>
      <c r="C8" s="6" t="s">
        <v>119</v>
      </c>
      <c r="D8" s="25">
        <v>115000</v>
      </c>
      <c r="E8" s="26" t="s">
        <v>8</v>
      </c>
      <c r="F8" s="6"/>
      <c r="G8" s="18"/>
    </row>
    <row r="9" spans="1:7" ht="12.75">
      <c r="A9" s="6" t="s">
        <v>59</v>
      </c>
      <c r="C9" s="6"/>
      <c r="D9" s="24">
        <f>SUM(D8)</f>
        <v>115000</v>
      </c>
      <c r="E9" s="26"/>
      <c r="F9" s="6"/>
      <c r="G9" s="6"/>
    </row>
    <row r="10" spans="1:7" ht="12.75">
      <c r="A10" s="6"/>
      <c r="C10" s="6"/>
      <c r="D10" s="24"/>
      <c r="E10" s="26"/>
      <c r="F10" s="6"/>
      <c r="G10" s="6"/>
    </row>
    <row r="11" spans="1:7" ht="12.75">
      <c r="A11" s="6">
        <v>2</v>
      </c>
      <c r="B11" s="2" t="s">
        <v>22</v>
      </c>
      <c r="C11" s="6" t="s">
        <v>120</v>
      </c>
      <c r="D11" s="25">
        <v>67000</v>
      </c>
      <c r="E11" s="26" t="s">
        <v>8</v>
      </c>
      <c r="F11" s="6"/>
      <c r="G11" s="6"/>
    </row>
    <row r="12" spans="1:7" ht="12.75">
      <c r="A12" s="6" t="s">
        <v>61</v>
      </c>
      <c r="B12" s="2"/>
      <c r="C12" s="6"/>
      <c r="D12" s="25">
        <f>SUM(D11)</f>
        <v>67000</v>
      </c>
      <c r="E12" s="26"/>
      <c r="F12" s="6"/>
      <c r="G12" s="6"/>
    </row>
    <row r="13" spans="1:7" ht="12.75">
      <c r="A13" s="6"/>
      <c r="B13" s="2"/>
      <c r="C13" s="6"/>
      <c r="D13" s="25"/>
      <c r="E13" s="26"/>
      <c r="F13" s="6"/>
      <c r="G13" s="6"/>
    </row>
    <row r="14" spans="1:7" ht="12.75">
      <c r="A14" s="6">
        <v>3</v>
      </c>
      <c r="C14" s="6"/>
      <c r="D14" s="24">
        <v>0</v>
      </c>
      <c r="E14" s="26"/>
      <c r="F14" s="6"/>
      <c r="G14" s="6"/>
    </row>
    <row r="15" spans="1:7" ht="12.75">
      <c r="A15" s="6" t="s">
        <v>62</v>
      </c>
      <c r="C15" s="6"/>
      <c r="D15" s="24">
        <f>SUM(D14)</f>
        <v>0</v>
      </c>
      <c r="E15" s="26"/>
      <c r="F15" s="6"/>
      <c r="G15" s="6"/>
    </row>
    <row r="16" spans="1:7" ht="12.75">
      <c r="A16" s="6"/>
      <c r="B16" s="2"/>
      <c r="C16" s="6"/>
      <c r="D16" s="25"/>
      <c r="E16" s="26"/>
      <c r="F16" s="6"/>
      <c r="G16" s="6"/>
    </row>
    <row r="17" spans="1:7" ht="12.75">
      <c r="A17" s="6" t="s">
        <v>63</v>
      </c>
      <c r="C17" s="6"/>
      <c r="D17" s="24">
        <f>D9+D12+D15</f>
        <v>182000</v>
      </c>
      <c r="E17" s="26"/>
      <c r="F17" s="6"/>
      <c r="G17" s="6"/>
    </row>
    <row r="18" spans="1:7" ht="12.75">
      <c r="A18" s="6"/>
      <c r="B18" s="2"/>
      <c r="C18" s="6"/>
      <c r="D18" s="25"/>
      <c r="E18" s="6"/>
      <c r="F18" s="6"/>
      <c r="G18" s="6"/>
    </row>
    <row r="19" spans="1:7" ht="12.75">
      <c r="A19" s="6"/>
      <c r="B19" s="2"/>
      <c r="C19" s="6"/>
      <c r="D19" s="25"/>
      <c r="E19" s="6"/>
      <c r="F19" s="6"/>
      <c r="G19" s="6"/>
    </row>
    <row r="20" spans="1:7" ht="12.75">
      <c r="A20" s="6"/>
      <c r="B20" s="2"/>
      <c r="C20" s="6"/>
      <c r="D20" s="25"/>
      <c r="E20" s="6"/>
      <c r="F20" s="6"/>
      <c r="G20" s="6"/>
    </row>
    <row r="21" spans="1:7" ht="12.75">
      <c r="A21" s="6"/>
      <c r="B21" s="2"/>
      <c r="C21" s="6"/>
      <c r="D21" s="2"/>
      <c r="E21" s="6"/>
      <c r="F21" s="6"/>
      <c r="G21" s="6"/>
    </row>
    <row r="22" spans="1:7" ht="12.75">
      <c r="A22" s="6"/>
      <c r="B22" s="2"/>
      <c r="C22" s="6"/>
      <c r="D22" s="2"/>
      <c r="E22" s="6"/>
      <c r="F22" s="6"/>
      <c r="G22" s="6"/>
    </row>
    <row r="23" spans="1:7" ht="12.75">
      <c r="A23" s="6"/>
      <c r="B23" s="2"/>
      <c r="C23" s="6"/>
      <c r="D23" s="2"/>
      <c r="E23" s="6"/>
      <c r="F23" s="6"/>
      <c r="G23" s="6"/>
    </row>
    <row r="24" spans="1:7" ht="12.75">
      <c r="A24" s="6"/>
      <c r="B24" s="2"/>
      <c r="C24" s="6"/>
      <c r="D24" s="2"/>
      <c r="E24" s="6"/>
      <c r="F24" s="6"/>
      <c r="G24" s="6"/>
    </row>
    <row r="25" spans="1:7" ht="12.75">
      <c r="A25" s="6"/>
      <c r="B25" s="2"/>
      <c r="C25" s="6"/>
      <c r="D25" s="2"/>
      <c r="E25" s="6"/>
      <c r="F25" s="6"/>
      <c r="G25" s="6"/>
    </row>
    <row r="26" spans="1:7" ht="12.75">
      <c r="A26" s="6"/>
      <c r="B26" s="2"/>
      <c r="C26" s="6"/>
      <c r="D26" s="2"/>
      <c r="E26" s="6"/>
      <c r="F26" s="6"/>
      <c r="G26" s="6"/>
    </row>
    <row r="27" spans="1:7" ht="12.75">
      <c r="A27" s="6"/>
      <c r="B27" s="2"/>
      <c r="C27" s="6"/>
      <c r="D27" s="2"/>
      <c r="E27" s="6"/>
      <c r="F27" s="6"/>
      <c r="G27" s="6"/>
    </row>
    <row r="28" spans="1:7" ht="12.75">
      <c r="A28" s="6"/>
      <c r="B28" s="2"/>
      <c r="C28" s="6"/>
      <c r="D28" s="2"/>
      <c r="E28" s="6"/>
      <c r="F28" s="6"/>
      <c r="G28" s="6"/>
    </row>
    <row r="29" spans="1:7" ht="12.75">
      <c r="A29" s="6"/>
      <c r="B29" s="2"/>
      <c r="C29" s="6"/>
      <c r="D29" s="2"/>
      <c r="E29" s="6"/>
      <c r="F29" s="6"/>
      <c r="G29" s="6"/>
    </row>
    <row r="30" spans="1:7" ht="12.75">
      <c r="A30" s="6"/>
      <c r="B30" s="2"/>
      <c r="C30" s="6"/>
      <c r="D30" s="2"/>
      <c r="E30" s="6"/>
      <c r="F30" s="6"/>
      <c r="G30" s="6"/>
    </row>
    <row r="31" spans="1:7" ht="13.5" thickBot="1">
      <c r="A31" s="5"/>
      <c r="B31" s="4"/>
      <c r="C31" s="5"/>
      <c r="D31" s="4"/>
      <c r="E31" s="5"/>
      <c r="F31" s="5"/>
      <c r="G31" s="5"/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D21" sqref="D21"/>
    </sheetView>
  </sheetViews>
  <sheetFormatPr defaultColWidth="9.140625" defaultRowHeight="12.75"/>
  <cols>
    <col min="2" max="2" width="17.8515625" style="0" customWidth="1"/>
    <col min="3" max="3" width="41.8515625" style="0" customWidth="1"/>
    <col min="4" max="5" width="14.140625" style="0" customWidth="1"/>
    <col min="6" max="6" width="11.421875" style="0" customWidth="1"/>
    <col min="7" max="7" width="14.7109375" style="0" customWidth="1"/>
  </cols>
  <sheetData>
    <row r="1" spans="1:6" ht="15.75">
      <c r="A1" s="58" t="s">
        <v>4</v>
      </c>
      <c r="B1" s="58"/>
      <c r="C1" s="58"/>
      <c r="D1" s="58"/>
      <c r="E1" s="58"/>
      <c r="F1" s="58"/>
    </row>
    <row r="2" spans="1:6" ht="15.75">
      <c r="A2" s="58" t="s">
        <v>58</v>
      </c>
      <c r="B2" s="58"/>
      <c r="C2" s="58"/>
      <c r="D2" s="58"/>
      <c r="E2" s="58"/>
      <c r="F2" s="58"/>
    </row>
    <row r="3" spans="1:6" ht="15.75">
      <c r="A3" s="58" t="s">
        <v>93</v>
      </c>
      <c r="B3" s="58"/>
      <c r="C3" s="58"/>
      <c r="D3" s="58"/>
      <c r="E3" s="58"/>
      <c r="F3" s="58"/>
    </row>
    <row r="4" spans="1:6" ht="15.75">
      <c r="A4" s="58" t="s">
        <v>13</v>
      </c>
      <c r="B4" s="58"/>
      <c r="C4" s="58"/>
      <c r="D4" s="58"/>
      <c r="E4" s="58"/>
      <c r="F4" s="58"/>
    </row>
    <row r="5" ht="13.5" thickBot="1"/>
    <row r="6" spans="1:7" ht="12.75">
      <c r="A6" s="8" t="s">
        <v>0</v>
      </c>
      <c r="B6" s="9" t="s">
        <v>1</v>
      </c>
      <c r="C6" s="8" t="s">
        <v>2</v>
      </c>
      <c r="D6" s="9" t="s">
        <v>3</v>
      </c>
      <c r="E6" s="8" t="s">
        <v>8</v>
      </c>
      <c r="F6" s="8" t="s">
        <v>5</v>
      </c>
      <c r="G6" s="17" t="s">
        <v>66</v>
      </c>
    </row>
    <row r="7" spans="1:7" ht="13.5" thickBot="1">
      <c r="A7" s="11"/>
      <c r="B7" s="12"/>
      <c r="C7" s="11"/>
      <c r="D7" s="12"/>
      <c r="E7" s="11" t="s">
        <v>7</v>
      </c>
      <c r="F7" s="11" t="s">
        <v>6</v>
      </c>
      <c r="G7" s="5" t="s">
        <v>7</v>
      </c>
    </row>
    <row r="8" spans="1:7" ht="12.75">
      <c r="A8" s="6">
        <v>1</v>
      </c>
      <c r="B8" s="2" t="s">
        <v>48</v>
      </c>
      <c r="C8" s="6" t="s">
        <v>49</v>
      </c>
      <c r="D8" s="25">
        <v>10000</v>
      </c>
      <c r="E8" s="6" t="s">
        <v>8</v>
      </c>
      <c r="F8" s="6"/>
      <c r="G8" s="18" t="s">
        <v>67</v>
      </c>
    </row>
    <row r="9" spans="1:7" ht="12.75">
      <c r="A9" s="6">
        <v>1</v>
      </c>
      <c r="B9" s="2" t="s">
        <v>121</v>
      </c>
      <c r="C9" s="6" t="s">
        <v>49</v>
      </c>
      <c r="D9" s="25">
        <v>8000</v>
      </c>
      <c r="E9" s="6" t="s">
        <v>8</v>
      </c>
      <c r="F9" s="6"/>
      <c r="G9" s="6" t="s">
        <v>67</v>
      </c>
    </row>
    <row r="10" spans="1:7" ht="12.75">
      <c r="A10" s="6" t="s">
        <v>59</v>
      </c>
      <c r="B10" s="2"/>
      <c r="C10" s="6"/>
      <c r="D10" s="25">
        <f>SUM(D8:D9)</f>
        <v>18000</v>
      </c>
      <c r="E10" s="6"/>
      <c r="F10" s="6"/>
      <c r="G10" s="6"/>
    </row>
    <row r="11" spans="1:7" ht="12.75">
      <c r="A11" s="6"/>
      <c r="B11" s="2"/>
      <c r="C11" s="6"/>
      <c r="D11" s="25"/>
      <c r="E11" s="6"/>
      <c r="F11" s="6"/>
      <c r="G11" s="6"/>
    </row>
    <row r="12" spans="1:7" ht="12.75">
      <c r="A12" s="6"/>
      <c r="C12" s="6"/>
      <c r="D12" s="24"/>
      <c r="E12" s="6"/>
      <c r="F12" s="6"/>
      <c r="G12" s="6"/>
    </row>
    <row r="13" spans="1:7" ht="12.75">
      <c r="A13" s="6" t="s">
        <v>61</v>
      </c>
      <c r="B13" s="2"/>
      <c r="C13" s="6"/>
      <c r="D13" s="25">
        <v>0</v>
      </c>
      <c r="E13" s="6"/>
      <c r="F13" s="6"/>
      <c r="G13" s="6"/>
    </row>
    <row r="14" spans="1:7" ht="12.75">
      <c r="A14" s="6"/>
      <c r="B14" s="2"/>
      <c r="C14" s="6"/>
      <c r="D14" s="25"/>
      <c r="E14" s="6"/>
      <c r="F14" s="6"/>
      <c r="G14" s="6"/>
    </row>
    <row r="15" spans="1:7" ht="12.75">
      <c r="A15" s="6"/>
      <c r="B15" s="2"/>
      <c r="C15" s="6"/>
      <c r="D15" s="25"/>
      <c r="E15" s="6"/>
      <c r="F15" s="6"/>
      <c r="G15" s="6"/>
    </row>
    <row r="16" spans="1:7" ht="12.75">
      <c r="A16" s="6" t="s">
        <v>62</v>
      </c>
      <c r="B16" s="2"/>
      <c r="C16" s="6"/>
      <c r="D16" s="25">
        <v>0</v>
      </c>
      <c r="E16" s="6"/>
      <c r="F16" s="6"/>
      <c r="G16" s="6"/>
    </row>
    <row r="17" spans="1:7" ht="12.75">
      <c r="A17" s="6"/>
      <c r="B17" s="2"/>
      <c r="C17" s="6"/>
      <c r="D17" s="25"/>
      <c r="E17" s="6"/>
      <c r="F17" s="6"/>
      <c r="G17" s="6"/>
    </row>
    <row r="18" spans="1:7" ht="12.75">
      <c r="A18" s="6" t="s">
        <v>63</v>
      </c>
      <c r="B18" s="2"/>
      <c r="C18" s="6"/>
      <c r="D18" s="25">
        <f>D10+D13+D16</f>
        <v>18000</v>
      </c>
      <c r="E18" s="6"/>
      <c r="F18" s="6"/>
      <c r="G18" s="6"/>
    </row>
    <row r="19" spans="1:7" ht="12.75">
      <c r="A19" s="6" t="s">
        <v>67</v>
      </c>
      <c r="B19" s="2"/>
      <c r="C19" s="6"/>
      <c r="D19" s="25">
        <f>D10</f>
        <v>18000</v>
      </c>
      <c r="E19" s="6"/>
      <c r="F19" s="6"/>
      <c r="G19" s="6"/>
    </row>
    <row r="20" spans="1:7" ht="12.75">
      <c r="A20" s="6" t="s">
        <v>96</v>
      </c>
      <c r="B20" s="2"/>
      <c r="C20" s="6"/>
      <c r="D20" s="25">
        <f>D18-D19</f>
        <v>0</v>
      </c>
      <c r="E20" s="6"/>
      <c r="F20" s="6"/>
      <c r="G20" s="6"/>
    </row>
    <row r="21" spans="1:7" ht="12.75">
      <c r="A21" s="6"/>
      <c r="B21" s="2"/>
      <c r="C21" s="6"/>
      <c r="D21" s="25"/>
      <c r="E21" s="6"/>
      <c r="F21" s="6"/>
      <c r="G21" s="6"/>
    </row>
    <row r="22" spans="1:7" ht="12.75">
      <c r="A22" s="6"/>
      <c r="B22" s="2"/>
      <c r="C22" s="6"/>
      <c r="D22" s="25"/>
      <c r="E22" s="6"/>
      <c r="F22" s="6"/>
      <c r="G22" s="6"/>
    </row>
    <row r="23" spans="1:7" ht="12.75">
      <c r="A23" s="6"/>
      <c r="B23" s="2"/>
      <c r="C23" s="6"/>
      <c r="D23" s="25"/>
      <c r="E23" s="6"/>
      <c r="F23" s="6"/>
      <c r="G23" s="6"/>
    </row>
    <row r="24" spans="1:7" ht="12.75">
      <c r="A24" s="6"/>
      <c r="B24" s="2"/>
      <c r="C24" s="6"/>
      <c r="D24" s="2"/>
      <c r="E24" s="6"/>
      <c r="F24" s="6"/>
      <c r="G24" s="6"/>
    </row>
    <row r="25" spans="1:7" ht="12.75">
      <c r="A25" s="6"/>
      <c r="B25" s="2"/>
      <c r="C25" s="6"/>
      <c r="D25" s="2"/>
      <c r="E25" s="6"/>
      <c r="F25" s="6"/>
      <c r="G25" s="6"/>
    </row>
    <row r="26" spans="1:7" ht="12.75">
      <c r="A26" s="6"/>
      <c r="B26" s="2"/>
      <c r="C26" s="6"/>
      <c r="D26" s="2"/>
      <c r="E26" s="6"/>
      <c r="F26" s="6"/>
      <c r="G26" s="6"/>
    </row>
    <row r="27" spans="1:7" ht="12.75">
      <c r="A27" s="6"/>
      <c r="B27" s="2"/>
      <c r="C27" s="6"/>
      <c r="D27" s="2"/>
      <c r="E27" s="6"/>
      <c r="F27" s="6"/>
      <c r="G27" s="6"/>
    </row>
    <row r="28" spans="1:7" ht="12.75">
      <c r="A28" s="6"/>
      <c r="B28" s="2"/>
      <c r="C28" s="6"/>
      <c r="D28" s="2"/>
      <c r="E28" s="6"/>
      <c r="F28" s="6"/>
      <c r="G28" s="6"/>
    </row>
    <row r="29" spans="1:7" ht="12.75">
      <c r="A29" s="6"/>
      <c r="B29" s="2"/>
      <c r="C29" s="6"/>
      <c r="D29" s="2"/>
      <c r="E29" s="6"/>
      <c r="F29" s="6"/>
      <c r="G29" s="6"/>
    </row>
    <row r="30" spans="1:7" ht="12.75">
      <c r="A30" s="6"/>
      <c r="B30" s="2"/>
      <c r="C30" s="6"/>
      <c r="D30" s="2"/>
      <c r="E30" s="6"/>
      <c r="F30" s="6"/>
      <c r="G30" s="6"/>
    </row>
    <row r="31" spans="1:7" ht="13.5" thickBot="1">
      <c r="A31" s="5"/>
      <c r="B31" s="4"/>
      <c r="C31" s="5"/>
      <c r="D31" s="4"/>
      <c r="E31" s="5"/>
      <c r="F31" s="5"/>
      <c r="G31" s="5"/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D16" sqref="D16"/>
    </sheetView>
  </sheetViews>
  <sheetFormatPr defaultColWidth="9.140625" defaultRowHeight="12.75"/>
  <cols>
    <col min="2" max="2" width="21.57421875" style="0" customWidth="1"/>
    <col min="3" max="3" width="38.8515625" style="0" customWidth="1"/>
    <col min="4" max="4" width="14.140625" style="14" customWidth="1"/>
    <col min="5" max="5" width="14.140625" style="0" customWidth="1"/>
    <col min="6" max="6" width="11.421875" style="0" customWidth="1"/>
    <col min="7" max="7" width="12.00390625" style="0" customWidth="1"/>
  </cols>
  <sheetData>
    <row r="1" spans="1:6" ht="15.75">
      <c r="A1" s="58" t="s">
        <v>4</v>
      </c>
      <c r="B1" s="58"/>
      <c r="C1" s="58"/>
      <c r="D1" s="58"/>
      <c r="E1" s="58"/>
      <c r="F1" s="58"/>
    </row>
    <row r="2" spans="1:6" ht="15.75">
      <c r="A2" s="58" t="s">
        <v>58</v>
      </c>
      <c r="B2" s="58"/>
      <c r="C2" s="58"/>
      <c r="D2" s="58"/>
      <c r="E2" s="58"/>
      <c r="F2" s="58"/>
    </row>
    <row r="3" spans="1:6" ht="15.75">
      <c r="A3" s="58" t="s">
        <v>93</v>
      </c>
      <c r="B3" s="58"/>
      <c r="C3" s="58"/>
      <c r="D3" s="58"/>
      <c r="E3" s="58"/>
      <c r="F3" s="58"/>
    </row>
    <row r="4" spans="1:6" ht="15.75">
      <c r="A4" s="58" t="s">
        <v>14</v>
      </c>
      <c r="B4" s="58"/>
      <c r="C4" s="58"/>
      <c r="D4" s="58"/>
      <c r="E4" s="58"/>
      <c r="F4" s="58"/>
    </row>
    <row r="5" ht="13.5" thickBot="1"/>
    <row r="6" spans="1:7" ht="12.75">
      <c r="A6" s="8" t="s">
        <v>0</v>
      </c>
      <c r="B6" s="9" t="s">
        <v>1</v>
      </c>
      <c r="C6" s="8" t="s">
        <v>2</v>
      </c>
      <c r="D6" s="20" t="s">
        <v>3</v>
      </c>
      <c r="E6" s="8" t="s">
        <v>8</v>
      </c>
      <c r="F6" s="8" t="s">
        <v>5</v>
      </c>
      <c r="G6" s="17" t="s">
        <v>60</v>
      </c>
    </row>
    <row r="7" spans="1:7" ht="13.5" thickBot="1">
      <c r="A7" s="11"/>
      <c r="B7" s="12"/>
      <c r="C7" s="11"/>
      <c r="D7" s="21"/>
      <c r="E7" s="11" t="s">
        <v>7</v>
      </c>
      <c r="F7" s="11" t="s">
        <v>6</v>
      </c>
      <c r="G7" s="5" t="s">
        <v>7</v>
      </c>
    </row>
    <row r="8" spans="1:7" ht="12.75">
      <c r="A8" s="18"/>
      <c r="C8" s="6"/>
      <c r="E8" s="6"/>
      <c r="F8" s="6"/>
      <c r="G8" s="18"/>
    </row>
    <row r="9" spans="1:7" ht="12.75">
      <c r="A9" s="6">
        <v>1</v>
      </c>
      <c r="C9" s="6"/>
      <c r="D9" s="24">
        <v>0</v>
      </c>
      <c r="E9" s="6"/>
      <c r="F9" s="6"/>
      <c r="G9" s="6"/>
    </row>
    <row r="10" spans="1:7" ht="12.75">
      <c r="A10" s="6" t="s">
        <v>59</v>
      </c>
      <c r="C10" s="6"/>
      <c r="D10" s="24">
        <f>SUM(D9)</f>
        <v>0</v>
      </c>
      <c r="E10" s="6"/>
      <c r="F10" s="6"/>
      <c r="G10" s="6"/>
    </row>
    <row r="11" spans="1:7" ht="12.75">
      <c r="A11" s="6"/>
      <c r="C11" s="6"/>
      <c r="D11" s="24"/>
      <c r="E11" s="6"/>
      <c r="F11" s="6"/>
      <c r="G11" s="6"/>
    </row>
    <row r="12" spans="1:7" ht="12.75">
      <c r="A12" s="6">
        <v>2</v>
      </c>
      <c r="B12" s="2" t="s">
        <v>54</v>
      </c>
      <c r="C12" s="6" t="s">
        <v>123</v>
      </c>
      <c r="D12" s="25">
        <v>7000</v>
      </c>
      <c r="E12" s="6" t="s">
        <v>124</v>
      </c>
      <c r="F12" s="6"/>
      <c r="G12" s="6"/>
    </row>
    <row r="13" spans="1:7" ht="12.75">
      <c r="A13" s="19">
        <v>2</v>
      </c>
      <c r="B13" s="2" t="s">
        <v>22</v>
      </c>
      <c r="C13" s="6" t="s">
        <v>122</v>
      </c>
      <c r="D13" s="25">
        <v>7200</v>
      </c>
      <c r="E13" s="6" t="s">
        <v>8</v>
      </c>
      <c r="F13" s="6"/>
      <c r="G13" s="6"/>
    </row>
    <row r="14" spans="1:7" ht="12.75">
      <c r="A14" s="6">
        <v>2</v>
      </c>
      <c r="B14" s="2" t="s">
        <v>55</v>
      </c>
      <c r="C14" s="6" t="s">
        <v>123</v>
      </c>
      <c r="D14" s="25">
        <v>5900</v>
      </c>
      <c r="E14" s="6" t="s">
        <v>124</v>
      </c>
      <c r="F14" s="6"/>
      <c r="G14" s="6"/>
    </row>
    <row r="15" spans="1:7" ht="12.75">
      <c r="A15" s="6">
        <v>2</v>
      </c>
      <c r="B15" s="2" t="s">
        <v>34</v>
      </c>
      <c r="C15" s="6" t="s">
        <v>123</v>
      </c>
      <c r="D15" s="25">
        <v>15000</v>
      </c>
      <c r="E15" s="6" t="s">
        <v>124</v>
      </c>
      <c r="F15" s="6"/>
      <c r="G15" s="6"/>
    </row>
    <row r="16" spans="1:7" ht="12.75">
      <c r="A16" s="6">
        <v>2</v>
      </c>
      <c r="B16" s="2" t="s">
        <v>32</v>
      </c>
      <c r="C16" s="6" t="s">
        <v>123</v>
      </c>
      <c r="D16" s="25">
        <v>10600</v>
      </c>
      <c r="E16" s="6" t="s">
        <v>124</v>
      </c>
      <c r="F16" s="6"/>
      <c r="G16" s="6"/>
    </row>
    <row r="17" spans="1:7" ht="12.75">
      <c r="A17" s="6" t="s">
        <v>61</v>
      </c>
      <c r="B17" s="2"/>
      <c r="C17" s="6"/>
      <c r="D17" s="25">
        <f>SUM(D12:D16)</f>
        <v>45700</v>
      </c>
      <c r="E17" s="6"/>
      <c r="F17" s="6"/>
      <c r="G17" s="6"/>
    </row>
    <row r="18" spans="1:7" ht="12.75">
      <c r="A18" s="6"/>
      <c r="B18" s="2"/>
      <c r="C18" s="6"/>
      <c r="D18" s="25"/>
      <c r="E18" s="6"/>
      <c r="F18" s="6"/>
      <c r="G18" s="6"/>
    </row>
    <row r="19" spans="1:7" ht="12.75">
      <c r="A19" s="6"/>
      <c r="C19" s="6"/>
      <c r="D19" s="24"/>
      <c r="E19" s="6"/>
      <c r="F19" s="6"/>
      <c r="G19" s="6"/>
    </row>
    <row r="20" spans="1:7" ht="12.75">
      <c r="A20" s="6" t="s">
        <v>62</v>
      </c>
      <c r="B20" s="2"/>
      <c r="C20" s="6"/>
      <c r="D20" s="25">
        <v>0</v>
      </c>
      <c r="E20" s="6"/>
      <c r="F20" s="6"/>
      <c r="G20" s="6"/>
    </row>
    <row r="21" spans="1:7" ht="12.75">
      <c r="A21" s="6"/>
      <c r="B21" s="2"/>
      <c r="C21" s="6"/>
      <c r="D21" s="25"/>
      <c r="E21" s="6"/>
      <c r="F21" s="6"/>
      <c r="G21" s="6"/>
    </row>
    <row r="22" spans="1:7" ht="12.75">
      <c r="A22" s="6" t="s">
        <v>63</v>
      </c>
      <c r="B22" s="2"/>
      <c r="C22" s="6"/>
      <c r="D22" s="25">
        <f>D17+D10+D20</f>
        <v>45700</v>
      </c>
      <c r="E22" s="6"/>
      <c r="F22" s="6"/>
      <c r="G22" s="6"/>
    </row>
    <row r="23" spans="1:7" ht="12.75">
      <c r="A23" s="6"/>
      <c r="B23" s="2"/>
      <c r="C23" s="6"/>
      <c r="D23" s="25"/>
      <c r="E23" s="6"/>
      <c r="F23" s="6"/>
      <c r="G23" s="6"/>
    </row>
    <row r="24" spans="1:7" ht="12.75">
      <c r="A24" s="6"/>
      <c r="B24" s="2"/>
      <c r="C24" s="6"/>
      <c r="D24" s="25"/>
      <c r="E24" s="6"/>
      <c r="F24" s="6"/>
      <c r="G24" s="6"/>
    </row>
    <row r="25" spans="1:7" ht="12.75">
      <c r="A25" s="6"/>
      <c r="B25" s="2"/>
      <c r="C25" s="6"/>
      <c r="D25" s="25"/>
      <c r="E25" s="6"/>
      <c r="F25" s="6"/>
      <c r="G25" s="6"/>
    </row>
    <row r="26" spans="1:7" ht="12.75">
      <c r="A26" s="6"/>
      <c r="B26" s="2"/>
      <c r="C26" s="6"/>
      <c r="D26" s="25"/>
      <c r="E26" s="6"/>
      <c r="F26" s="6"/>
      <c r="G26" s="6"/>
    </row>
    <row r="27" spans="1:7" ht="12.75">
      <c r="A27" s="6"/>
      <c r="B27" s="2"/>
      <c r="C27" s="6"/>
      <c r="D27" s="22"/>
      <c r="E27" s="6"/>
      <c r="F27" s="6"/>
      <c r="G27" s="6"/>
    </row>
    <row r="28" spans="1:7" ht="12.75">
      <c r="A28" s="6"/>
      <c r="B28" s="2"/>
      <c r="C28" s="6"/>
      <c r="D28" s="22"/>
      <c r="E28" s="6"/>
      <c r="F28" s="6"/>
      <c r="G28" s="6"/>
    </row>
    <row r="29" spans="1:7" ht="12.75">
      <c r="A29" s="6"/>
      <c r="B29" s="2"/>
      <c r="C29" s="6"/>
      <c r="D29" s="22"/>
      <c r="E29" s="6"/>
      <c r="F29" s="6"/>
      <c r="G29" s="6"/>
    </row>
    <row r="30" spans="1:7" ht="13.5" thickBot="1">
      <c r="A30" s="5"/>
      <c r="B30" s="4"/>
      <c r="C30" s="5"/>
      <c r="D30" s="23"/>
      <c r="E30" s="5"/>
      <c r="F30" s="5"/>
      <c r="G30" s="5"/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D27" sqref="D27"/>
    </sheetView>
  </sheetViews>
  <sheetFormatPr defaultColWidth="9.140625" defaultRowHeight="12.75"/>
  <cols>
    <col min="2" max="2" width="18.57421875" style="0" customWidth="1"/>
    <col min="3" max="3" width="43.7109375" style="0" customWidth="1"/>
    <col min="4" max="5" width="14.140625" style="0" customWidth="1"/>
    <col min="6" max="6" width="11.421875" style="0" customWidth="1"/>
    <col min="7" max="7" width="11.8515625" style="0" customWidth="1"/>
  </cols>
  <sheetData>
    <row r="1" spans="1:6" ht="15.75">
      <c r="A1" s="58" t="s">
        <v>4</v>
      </c>
      <c r="B1" s="58"/>
      <c r="C1" s="58"/>
      <c r="D1" s="58"/>
      <c r="E1" s="58"/>
      <c r="F1" s="58"/>
    </row>
    <row r="2" spans="1:6" ht="15.75">
      <c r="A2" s="58" t="s">
        <v>58</v>
      </c>
      <c r="B2" s="58"/>
      <c r="C2" s="58"/>
      <c r="D2" s="58"/>
      <c r="E2" s="58"/>
      <c r="F2" s="58"/>
    </row>
    <row r="3" spans="1:6" ht="15.75">
      <c r="A3" s="58" t="s">
        <v>93</v>
      </c>
      <c r="B3" s="58"/>
      <c r="C3" s="58"/>
      <c r="D3" s="58"/>
      <c r="E3" s="58"/>
      <c r="F3" s="58"/>
    </row>
    <row r="4" spans="1:6" ht="15.75">
      <c r="A4" s="58" t="s">
        <v>15</v>
      </c>
      <c r="B4" s="58"/>
      <c r="C4" s="58"/>
      <c r="D4" s="58"/>
      <c r="E4" s="58"/>
      <c r="F4" s="58"/>
    </row>
    <row r="5" ht="13.5" thickBot="1"/>
    <row r="6" spans="1:7" ht="12.75">
      <c r="A6" s="7" t="s">
        <v>0</v>
      </c>
      <c r="B6" s="8" t="s">
        <v>1</v>
      </c>
      <c r="C6" s="9" t="s">
        <v>2</v>
      </c>
      <c r="D6" s="8" t="s">
        <v>3</v>
      </c>
      <c r="E6" s="9" t="s">
        <v>8</v>
      </c>
      <c r="F6" s="8" t="s">
        <v>5</v>
      </c>
      <c r="G6" s="17" t="s">
        <v>66</v>
      </c>
    </row>
    <row r="7" spans="1:7" ht="13.5" thickBot="1">
      <c r="A7" s="10"/>
      <c r="B7" s="11"/>
      <c r="C7" s="12"/>
      <c r="D7" s="11"/>
      <c r="E7" s="12" t="s">
        <v>7</v>
      </c>
      <c r="F7" s="11" t="s">
        <v>6</v>
      </c>
      <c r="G7" s="5" t="s">
        <v>7</v>
      </c>
    </row>
    <row r="8" spans="1:7" ht="12.75">
      <c r="A8" s="1"/>
      <c r="B8" s="6"/>
      <c r="C8" s="2"/>
      <c r="D8" s="52"/>
      <c r="E8" s="2"/>
      <c r="F8" s="6"/>
      <c r="G8" s="18"/>
    </row>
    <row r="9" spans="1:7" ht="12.75">
      <c r="A9" s="1"/>
      <c r="B9" s="6"/>
      <c r="C9" s="2"/>
      <c r="D9" s="52">
        <v>0</v>
      </c>
      <c r="E9" s="2"/>
      <c r="F9" s="6"/>
      <c r="G9" s="6"/>
    </row>
    <row r="10" spans="1:7" ht="12.75">
      <c r="A10" s="1" t="s">
        <v>59</v>
      </c>
      <c r="B10" s="6"/>
      <c r="C10" s="2"/>
      <c r="D10" s="52">
        <f>SUM(D9)</f>
        <v>0</v>
      </c>
      <c r="E10" s="2"/>
      <c r="F10" s="6"/>
      <c r="G10" s="6"/>
    </row>
    <row r="11" spans="1:7" ht="12.75">
      <c r="A11" s="1"/>
      <c r="B11" s="6"/>
      <c r="C11" s="2"/>
      <c r="D11" s="52"/>
      <c r="E11" s="2"/>
      <c r="F11" s="6"/>
      <c r="G11" s="6"/>
    </row>
    <row r="12" spans="1:7" ht="12.75">
      <c r="A12" s="1"/>
      <c r="B12" s="6"/>
      <c r="C12" s="2"/>
      <c r="D12" s="52"/>
      <c r="E12" s="2"/>
      <c r="F12" s="6"/>
      <c r="G12" s="6"/>
    </row>
    <row r="13" spans="1:7" ht="12.75">
      <c r="A13" s="1"/>
      <c r="B13" s="6"/>
      <c r="C13" s="2"/>
      <c r="D13" s="52"/>
      <c r="E13" s="2"/>
      <c r="F13" s="6"/>
      <c r="G13" s="6"/>
    </row>
    <row r="14" spans="1:7" ht="12.75">
      <c r="A14" s="1">
        <v>2</v>
      </c>
      <c r="B14" s="6" t="s">
        <v>87</v>
      </c>
      <c r="C14" s="2" t="s">
        <v>88</v>
      </c>
      <c r="D14" s="52">
        <v>100000</v>
      </c>
      <c r="E14" s="2" t="s">
        <v>8</v>
      </c>
      <c r="F14" s="6"/>
      <c r="G14" s="6" t="s">
        <v>126</v>
      </c>
    </row>
    <row r="15" spans="1:7" ht="12.75">
      <c r="A15" s="1" t="s">
        <v>61</v>
      </c>
      <c r="B15" s="6"/>
      <c r="C15" s="2"/>
      <c r="D15" s="52">
        <f>SUM(D14)</f>
        <v>100000</v>
      </c>
      <c r="E15" s="2"/>
      <c r="F15" s="6"/>
      <c r="G15" s="6"/>
    </row>
    <row r="16" spans="1:7" ht="12.75">
      <c r="A16" s="1"/>
      <c r="B16" s="6"/>
      <c r="C16" s="2"/>
      <c r="D16" s="52"/>
      <c r="E16" s="2"/>
      <c r="F16" s="6"/>
      <c r="G16" s="6"/>
    </row>
    <row r="17" spans="1:7" ht="12.75">
      <c r="A17" s="1"/>
      <c r="B17" s="6"/>
      <c r="C17" s="2"/>
      <c r="D17" s="52"/>
      <c r="E17" s="2"/>
      <c r="F17" s="6"/>
      <c r="G17" s="6"/>
    </row>
    <row r="18" spans="1:7" ht="12.75">
      <c r="A18" s="1"/>
      <c r="B18" s="6"/>
      <c r="C18" s="2"/>
      <c r="D18" s="52"/>
      <c r="E18" s="2"/>
      <c r="F18" s="6"/>
      <c r="G18" s="6"/>
    </row>
    <row r="19" spans="1:7" ht="12.75">
      <c r="A19" s="1"/>
      <c r="B19" s="6"/>
      <c r="C19" s="2"/>
      <c r="D19" s="52">
        <v>0</v>
      </c>
      <c r="E19" s="2"/>
      <c r="F19" s="6"/>
      <c r="G19" s="6"/>
    </row>
    <row r="20" spans="1:7" ht="12.75">
      <c r="A20" s="1" t="s">
        <v>62</v>
      </c>
      <c r="B20" s="6"/>
      <c r="C20" s="2"/>
      <c r="D20" s="52">
        <f>SUM(D19)</f>
        <v>0</v>
      </c>
      <c r="E20" s="2"/>
      <c r="F20" s="6"/>
      <c r="G20" s="6"/>
    </row>
    <row r="21" spans="1:7" ht="12.75">
      <c r="A21" s="1"/>
      <c r="B21" s="6"/>
      <c r="C21" s="2"/>
      <c r="D21" s="52"/>
      <c r="E21" s="2"/>
      <c r="F21" s="6"/>
      <c r="G21" s="6"/>
    </row>
    <row r="22" spans="1:7" ht="12.75">
      <c r="A22" s="1"/>
      <c r="B22" s="6"/>
      <c r="C22" s="2"/>
      <c r="D22" s="52"/>
      <c r="E22" s="2"/>
      <c r="F22" s="6"/>
      <c r="G22" s="6"/>
    </row>
    <row r="23" spans="1:7" ht="12.75">
      <c r="A23" s="1"/>
      <c r="B23" s="6"/>
      <c r="C23" s="2"/>
      <c r="D23" s="52"/>
      <c r="E23" s="2"/>
      <c r="F23" s="6"/>
      <c r="G23" s="6"/>
    </row>
    <row r="24" spans="1:7" ht="12.75">
      <c r="A24" s="1" t="s">
        <v>63</v>
      </c>
      <c r="B24" s="6"/>
      <c r="C24" s="2"/>
      <c r="D24" s="52">
        <f>D10+D15+D20</f>
        <v>100000</v>
      </c>
      <c r="E24" s="2"/>
      <c r="F24" s="6"/>
      <c r="G24" s="6"/>
    </row>
    <row r="25" spans="1:7" ht="12.75">
      <c r="A25" s="1" t="s">
        <v>125</v>
      </c>
      <c r="B25" s="6"/>
      <c r="C25" s="2"/>
      <c r="D25" s="52">
        <f>'[1]Waterproofing'!$D$24</f>
        <v>-741000</v>
      </c>
      <c r="E25" s="2"/>
      <c r="F25" s="6"/>
      <c r="G25" s="6"/>
    </row>
    <row r="26" spans="1:7" ht="12.75">
      <c r="A26" s="1" t="s">
        <v>96</v>
      </c>
      <c r="B26" s="6"/>
      <c r="C26" s="2"/>
      <c r="D26" s="52">
        <f>D24+D25</f>
        <v>-641000</v>
      </c>
      <c r="E26" s="2"/>
      <c r="F26" s="6"/>
      <c r="G26" s="6"/>
    </row>
    <row r="27" spans="1:7" ht="12.75">
      <c r="A27" s="1"/>
      <c r="B27" s="6"/>
      <c r="C27" s="2"/>
      <c r="D27" s="6"/>
      <c r="E27" s="2"/>
      <c r="F27" s="6"/>
      <c r="G27" s="6"/>
    </row>
    <row r="28" spans="1:7" ht="12.75">
      <c r="A28" s="1"/>
      <c r="B28" s="6"/>
      <c r="C28" s="2"/>
      <c r="D28" s="6"/>
      <c r="E28" s="2"/>
      <c r="F28" s="6"/>
      <c r="G28" s="6"/>
    </row>
    <row r="29" spans="1:7" ht="12.75">
      <c r="A29" s="1"/>
      <c r="B29" s="6"/>
      <c r="C29" s="2"/>
      <c r="D29" s="6"/>
      <c r="E29" s="2"/>
      <c r="F29" s="6"/>
      <c r="G29" s="6"/>
    </row>
    <row r="30" spans="1:7" ht="12.75">
      <c r="A30" s="1"/>
      <c r="B30" s="6"/>
      <c r="C30" s="2"/>
      <c r="D30" s="6"/>
      <c r="E30" s="2"/>
      <c r="F30" s="6"/>
      <c r="G30" s="6"/>
    </row>
    <row r="31" spans="1:7" ht="13.5" thickBot="1">
      <c r="A31" s="3"/>
      <c r="B31" s="5"/>
      <c r="C31" s="4"/>
      <c r="D31" s="5"/>
      <c r="E31" s="4"/>
      <c r="F31" s="5"/>
      <c r="G31" s="5"/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E10" sqref="E10"/>
    </sheetView>
  </sheetViews>
  <sheetFormatPr defaultColWidth="9.140625" defaultRowHeight="12.75"/>
  <cols>
    <col min="2" max="2" width="21.57421875" style="0" customWidth="1"/>
    <col min="3" max="3" width="43.57421875" style="0" customWidth="1"/>
    <col min="4" max="5" width="14.140625" style="0" customWidth="1"/>
    <col min="6" max="6" width="11.421875" style="0" customWidth="1"/>
    <col min="7" max="7" width="13.28125" style="0" customWidth="1"/>
  </cols>
  <sheetData>
    <row r="1" spans="1:6" ht="15.75">
      <c r="A1" s="58" t="s">
        <v>4</v>
      </c>
      <c r="B1" s="58"/>
      <c r="C1" s="58"/>
      <c r="D1" s="58"/>
      <c r="E1" s="58"/>
      <c r="F1" s="58"/>
    </row>
    <row r="2" spans="1:6" ht="15.75">
      <c r="A2" s="58" t="s">
        <v>58</v>
      </c>
      <c r="B2" s="58"/>
      <c r="C2" s="58"/>
      <c r="D2" s="58"/>
      <c r="E2" s="58"/>
      <c r="F2" s="58"/>
    </row>
    <row r="3" spans="1:6" ht="15.75">
      <c r="A3" s="58" t="s">
        <v>93</v>
      </c>
      <c r="B3" s="58"/>
      <c r="C3" s="58"/>
      <c r="D3" s="58"/>
      <c r="E3" s="58"/>
      <c r="F3" s="58"/>
    </row>
    <row r="4" spans="1:6" ht="15.75">
      <c r="A4" s="58" t="s">
        <v>16</v>
      </c>
      <c r="B4" s="58"/>
      <c r="C4" s="58"/>
      <c r="D4" s="58"/>
      <c r="E4" s="58"/>
      <c r="F4" s="58"/>
    </row>
    <row r="5" ht="13.5" thickBot="1"/>
    <row r="6" spans="1:7" ht="12.75">
      <c r="A6" s="7" t="s">
        <v>0</v>
      </c>
      <c r="B6" s="8" t="s">
        <v>1</v>
      </c>
      <c r="C6" s="9" t="s">
        <v>2</v>
      </c>
      <c r="D6" s="8" t="s">
        <v>3</v>
      </c>
      <c r="E6" s="9" t="s">
        <v>8</v>
      </c>
      <c r="F6" s="8" t="s">
        <v>5</v>
      </c>
      <c r="G6" s="17" t="s">
        <v>66</v>
      </c>
    </row>
    <row r="7" spans="1:7" ht="13.5" thickBot="1">
      <c r="A7" s="10"/>
      <c r="B7" s="11"/>
      <c r="C7" s="12"/>
      <c r="D7" s="11"/>
      <c r="E7" s="12" t="s">
        <v>7</v>
      </c>
      <c r="F7" s="11" t="s">
        <v>6</v>
      </c>
      <c r="G7" s="6" t="s">
        <v>7</v>
      </c>
    </row>
    <row r="8" spans="1:7" ht="12.75">
      <c r="A8" s="18">
        <v>1</v>
      </c>
      <c r="B8" s="2" t="s">
        <v>31</v>
      </c>
      <c r="C8" s="18" t="s">
        <v>127</v>
      </c>
      <c r="D8" s="25">
        <v>103000</v>
      </c>
      <c r="E8" s="18" t="s">
        <v>112</v>
      </c>
      <c r="F8" s="1"/>
      <c r="G8" s="18"/>
    </row>
    <row r="9" spans="1:7" ht="12.75">
      <c r="A9" s="6">
        <v>1</v>
      </c>
      <c r="B9" s="2" t="s">
        <v>87</v>
      </c>
      <c r="C9" s="6" t="s">
        <v>128</v>
      </c>
      <c r="D9" s="25">
        <v>12000</v>
      </c>
      <c r="E9" s="6" t="s">
        <v>8</v>
      </c>
      <c r="F9" s="1"/>
      <c r="G9" s="6"/>
    </row>
    <row r="10" spans="1:7" ht="12.75">
      <c r="A10" s="6" t="s">
        <v>59</v>
      </c>
      <c r="B10" s="2"/>
      <c r="C10" s="6"/>
      <c r="D10" s="25">
        <f>SUM(D8:D9)</f>
        <v>115000</v>
      </c>
      <c r="E10" s="6"/>
      <c r="F10" s="1"/>
      <c r="G10" s="6"/>
    </row>
    <row r="11" spans="1:7" ht="12.75">
      <c r="A11" s="6"/>
      <c r="B11" s="2"/>
      <c r="C11" s="6"/>
      <c r="D11" s="25"/>
      <c r="E11" s="6"/>
      <c r="F11" s="1"/>
      <c r="G11" s="6"/>
    </row>
    <row r="12" spans="1:7" ht="12.75">
      <c r="A12" s="6"/>
      <c r="C12" s="6"/>
      <c r="D12" s="24">
        <v>0</v>
      </c>
      <c r="E12" s="6"/>
      <c r="F12" s="1"/>
      <c r="G12" s="6"/>
    </row>
    <row r="13" spans="1:7" ht="12.75">
      <c r="A13" s="6" t="s">
        <v>61</v>
      </c>
      <c r="B13" s="2"/>
      <c r="C13" s="6"/>
      <c r="D13" s="25">
        <f>SUM(D12)</f>
        <v>0</v>
      </c>
      <c r="E13" s="6"/>
      <c r="F13" s="1"/>
      <c r="G13" s="6"/>
    </row>
    <row r="14" spans="1:7" ht="12.75">
      <c r="A14" s="6"/>
      <c r="B14" s="2"/>
      <c r="C14" s="6"/>
      <c r="D14" s="25"/>
      <c r="E14" s="6"/>
      <c r="F14" s="1"/>
      <c r="G14" s="6"/>
    </row>
    <row r="15" spans="1:7" ht="12.75">
      <c r="A15" s="6"/>
      <c r="B15" s="2"/>
      <c r="C15" s="6"/>
      <c r="D15" s="25"/>
      <c r="E15" s="6"/>
      <c r="F15" s="1"/>
      <c r="G15" s="6"/>
    </row>
    <row r="16" spans="1:7" ht="12.75">
      <c r="A16" s="6"/>
      <c r="B16" s="2"/>
      <c r="C16" s="6"/>
      <c r="D16" s="25">
        <v>0</v>
      </c>
      <c r="E16" s="6"/>
      <c r="F16" s="1"/>
      <c r="G16" s="6"/>
    </row>
    <row r="17" spans="1:7" ht="12.75">
      <c r="A17" s="6" t="s">
        <v>62</v>
      </c>
      <c r="B17" s="2"/>
      <c r="C17" s="6"/>
      <c r="D17" s="25">
        <f>SUM(D16)</f>
        <v>0</v>
      </c>
      <c r="E17" s="6"/>
      <c r="F17" s="1"/>
      <c r="G17" s="6"/>
    </row>
    <row r="18" spans="1:7" ht="12.75">
      <c r="A18" s="6"/>
      <c r="B18" s="2"/>
      <c r="C18" s="6"/>
      <c r="D18" s="25"/>
      <c r="E18" s="6"/>
      <c r="F18" s="1"/>
      <c r="G18" s="6"/>
    </row>
    <row r="19" spans="1:7" ht="12.75">
      <c r="A19" s="6"/>
      <c r="B19" s="2"/>
      <c r="C19" s="6"/>
      <c r="D19" s="25"/>
      <c r="E19" s="6"/>
      <c r="F19" s="1"/>
      <c r="G19" s="6"/>
    </row>
    <row r="20" spans="1:7" ht="12.75">
      <c r="A20" s="6"/>
      <c r="B20" s="2"/>
      <c r="C20" s="6"/>
      <c r="D20" s="25"/>
      <c r="E20" s="6"/>
      <c r="F20" s="1"/>
      <c r="G20" s="6"/>
    </row>
    <row r="21" spans="1:7" ht="12.75">
      <c r="A21" s="6" t="s">
        <v>63</v>
      </c>
      <c r="B21" s="2"/>
      <c r="C21" s="6"/>
      <c r="D21" s="25">
        <f>D10+D13+D17</f>
        <v>115000</v>
      </c>
      <c r="E21" s="6"/>
      <c r="F21" s="1"/>
      <c r="G21" s="6"/>
    </row>
    <row r="22" spans="1:7" ht="12.75">
      <c r="A22" s="6" t="s">
        <v>129</v>
      </c>
      <c r="B22" s="2"/>
      <c r="C22" s="6"/>
      <c r="D22" s="25">
        <v>28000</v>
      </c>
      <c r="E22" s="6"/>
      <c r="F22" s="1"/>
      <c r="G22" s="6"/>
    </row>
    <row r="23" spans="1:7" ht="12.75">
      <c r="A23" s="6" t="s">
        <v>130</v>
      </c>
      <c r="B23" s="2"/>
      <c r="C23" s="6"/>
      <c r="D23" s="25">
        <f>D21-D22</f>
        <v>87000</v>
      </c>
      <c r="E23" s="6"/>
      <c r="F23" s="1"/>
      <c r="G23" s="6"/>
    </row>
    <row r="24" spans="1:7" ht="12.75">
      <c r="A24" s="6"/>
      <c r="B24" s="2"/>
      <c r="C24" s="6"/>
      <c r="D24" s="25"/>
      <c r="E24" s="6"/>
      <c r="F24" s="1"/>
      <c r="G24" s="6"/>
    </row>
    <row r="25" spans="1:7" ht="12.75">
      <c r="A25" s="6"/>
      <c r="B25" s="2"/>
      <c r="C25" s="6"/>
      <c r="D25" s="25"/>
      <c r="E25" s="6"/>
      <c r="F25" s="1"/>
      <c r="G25" s="6"/>
    </row>
    <row r="26" spans="1:7" ht="12.75">
      <c r="A26" s="6"/>
      <c r="B26" s="2"/>
      <c r="C26" s="6"/>
      <c r="D26" s="25"/>
      <c r="E26" s="6"/>
      <c r="F26" s="1"/>
      <c r="G26" s="6"/>
    </row>
    <row r="27" spans="1:7" ht="12.75">
      <c r="A27" s="6"/>
      <c r="B27" s="2"/>
      <c r="C27" s="6"/>
      <c r="D27" s="25"/>
      <c r="E27" s="6"/>
      <c r="F27" s="1"/>
      <c r="G27" s="6"/>
    </row>
    <row r="28" spans="1:7" ht="12.75">
      <c r="A28" s="6"/>
      <c r="B28" s="2"/>
      <c r="C28" s="6"/>
      <c r="D28" s="25"/>
      <c r="E28" s="6"/>
      <c r="F28" s="1"/>
      <c r="G28" s="6"/>
    </row>
    <row r="29" spans="1:7" ht="12.75">
      <c r="A29" s="6"/>
      <c r="B29" s="2"/>
      <c r="C29" s="6"/>
      <c r="D29" s="25"/>
      <c r="E29" s="6"/>
      <c r="F29" s="1"/>
      <c r="G29" s="6"/>
    </row>
    <row r="30" spans="1:7" ht="12.75">
      <c r="A30" s="6"/>
      <c r="B30" s="2"/>
      <c r="C30" s="6"/>
      <c r="D30" s="25"/>
      <c r="E30" s="6"/>
      <c r="F30" s="1"/>
      <c r="G30" s="6"/>
    </row>
    <row r="31" spans="1:7" ht="12.75">
      <c r="A31" s="6"/>
      <c r="B31" s="2"/>
      <c r="C31" s="6"/>
      <c r="D31" s="25"/>
      <c r="E31" s="6"/>
      <c r="F31" s="1"/>
      <c r="G31" s="6"/>
    </row>
    <row r="32" spans="1:7" ht="13.5" thickBot="1">
      <c r="A32" s="5"/>
      <c r="B32" s="4"/>
      <c r="C32" s="5"/>
      <c r="D32" s="51"/>
      <c r="E32" s="5"/>
      <c r="F32" s="3"/>
      <c r="G32" s="5"/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D22" sqref="D22"/>
    </sheetView>
  </sheetViews>
  <sheetFormatPr defaultColWidth="9.140625" defaultRowHeight="12.75"/>
  <cols>
    <col min="2" max="2" width="21.57421875" style="0" customWidth="1"/>
    <col min="3" max="3" width="43.28125" style="0" customWidth="1"/>
    <col min="4" max="5" width="14.140625" style="0" customWidth="1"/>
    <col min="6" max="6" width="11.421875" style="0" customWidth="1"/>
    <col min="7" max="7" width="12.7109375" style="0" customWidth="1"/>
  </cols>
  <sheetData>
    <row r="1" spans="1:6" ht="15.75">
      <c r="A1" s="58" t="s">
        <v>4</v>
      </c>
      <c r="B1" s="58"/>
      <c r="C1" s="58"/>
      <c r="D1" s="58"/>
      <c r="E1" s="58"/>
      <c r="F1" s="58"/>
    </row>
    <row r="2" spans="1:6" ht="15.75">
      <c r="A2" s="58" t="s">
        <v>58</v>
      </c>
      <c r="B2" s="58"/>
      <c r="C2" s="58"/>
      <c r="D2" s="58"/>
      <c r="E2" s="58"/>
      <c r="F2" s="58"/>
    </row>
    <row r="3" spans="1:6" ht="15.75">
      <c r="A3" s="58" t="s">
        <v>93</v>
      </c>
      <c r="B3" s="58"/>
      <c r="C3" s="58"/>
      <c r="D3" s="58"/>
      <c r="E3" s="58"/>
      <c r="F3" s="58"/>
    </row>
    <row r="4" spans="1:6" ht="15.75">
      <c r="A4" s="58" t="s">
        <v>17</v>
      </c>
      <c r="B4" s="58"/>
      <c r="C4" s="58"/>
      <c r="D4" s="58"/>
      <c r="E4" s="58"/>
      <c r="F4" s="58"/>
    </row>
    <row r="5" ht="13.5" thickBot="1"/>
    <row r="6" spans="1:7" ht="12.75">
      <c r="A6" s="8" t="s">
        <v>0</v>
      </c>
      <c r="B6" s="9" t="s">
        <v>1</v>
      </c>
      <c r="C6" s="8" t="s">
        <v>2</v>
      </c>
      <c r="D6" s="9" t="s">
        <v>3</v>
      </c>
      <c r="E6" s="8" t="s">
        <v>8</v>
      </c>
      <c r="F6" s="8" t="s">
        <v>5</v>
      </c>
      <c r="G6" s="17" t="s">
        <v>66</v>
      </c>
    </row>
    <row r="7" spans="1:7" ht="13.5" thickBot="1">
      <c r="A7" s="11"/>
      <c r="B7" s="12"/>
      <c r="C7" s="11"/>
      <c r="D7" s="12"/>
      <c r="E7" s="11" t="s">
        <v>7</v>
      </c>
      <c r="F7" s="11" t="s">
        <v>6</v>
      </c>
      <c r="G7" s="5" t="s">
        <v>7</v>
      </c>
    </row>
    <row r="8" spans="1:7" ht="12.75">
      <c r="A8" s="6"/>
      <c r="C8" s="6"/>
      <c r="D8" s="24"/>
      <c r="E8" s="6"/>
      <c r="F8" s="6"/>
      <c r="G8" s="18"/>
    </row>
    <row r="9" spans="1:7" ht="12.75">
      <c r="A9" s="6">
        <v>1</v>
      </c>
      <c r="C9" s="6"/>
      <c r="D9" s="24">
        <v>0</v>
      </c>
      <c r="E9" s="6"/>
      <c r="F9" s="6"/>
      <c r="G9" s="6"/>
    </row>
    <row r="10" spans="1:7" ht="12.75">
      <c r="A10" s="6" t="s">
        <v>59</v>
      </c>
      <c r="C10" s="6"/>
      <c r="D10" s="24">
        <f>SUM(D9)</f>
        <v>0</v>
      </c>
      <c r="E10" s="6"/>
      <c r="F10" s="6"/>
      <c r="G10" s="6"/>
    </row>
    <row r="11" spans="1:7" ht="12.75">
      <c r="A11" s="6"/>
      <c r="C11" s="6"/>
      <c r="D11" s="24"/>
      <c r="E11" s="6"/>
      <c r="F11" s="6"/>
      <c r="G11" s="6"/>
    </row>
    <row r="12" spans="1:7" ht="12.75">
      <c r="A12" s="6">
        <v>2</v>
      </c>
      <c r="C12" s="6"/>
      <c r="D12" s="24">
        <v>0</v>
      </c>
      <c r="E12" s="6"/>
      <c r="F12" s="6"/>
      <c r="G12" s="6"/>
    </row>
    <row r="13" spans="1:7" ht="12.75">
      <c r="A13" s="6" t="s">
        <v>61</v>
      </c>
      <c r="B13" s="2"/>
      <c r="C13" s="6"/>
      <c r="D13" s="25">
        <f>SUM(D12)</f>
        <v>0</v>
      </c>
      <c r="E13" s="6"/>
      <c r="F13" s="6"/>
      <c r="G13" s="6"/>
    </row>
    <row r="14" spans="1:7" ht="12.75">
      <c r="A14" s="6"/>
      <c r="B14" s="2"/>
      <c r="C14" s="6"/>
      <c r="D14" s="25"/>
      <c r="E14" s="6"/>
      <c r="F14" s="6"/>
      <c r="G14" s="6"/>
    </row>
    <row r="15" spans="1:7" ht="12.75">
      <c r="A15" s="6">
        <v>3</v>
      </c>
      <c r="B15" s="2" t="s">
        <v>131</v>
      </c>
      <c r="C15" s="6" t="s">
        <v>132</v>
      </c>
      <c r="D15" s="25">
        <v>52500</v>
      </c>
      <c r="E15" s="6" t="s">
        <v>134</v>
      </c>
      <c r="F15" s="6"/>
      <c r="G15" s="6" t="s">
        <v>136</v>
      </c>
    </row>
    <row r="16" spans="1:7" ht="12.75">
      <c r="A16" s="6">
        <v>3</v>
      </c>
      <c r="B16" s="2" t="s">
        <v>34</v>
      </c>
      <c r="C16" s="6" t="s">
        <v>133</v>
      </c>
      <c r="D16" s="25">
        <v>45000</v>
      </c>
      <c r="E16" s="6" t="s">
        <v>8</v>
      </c>
      <c r="F16" s="6"/>
      <c r="G16" s="6" t="s">
        <v>136</v>
      </c>
    </row>
    <row r="17" spans="1:7" ht="12.75">
      <c r="A17" s="6" t="s">
        <v>62</v>
      </c>
      <c r="B17" s="2"/>
      <c r="C17" s="6"/>
      <c r="D17" s="25">
        <f>SUM(D15:D16)</f>
        <v>97500</v>
      </c>
      <c r="E17" s="19"/>
      <c r="F17" s="6"/>
      <c r="G17" s="6"/>
    </row>
    <row r="18" spans="1:7" ht="12.75">
      <c r="A18" s="6"/>
      <c r="B18" s="2"/>
      <c r="C18" s="6"/>
      <c r="D18" s="25"/>
      <c r="E18" s="6"/>
      <c r="F18" s="6"/>
      <c r="G18" s="6"/>
    </row>
    <row r="19" spans="1:7" ht="12.75">
      <c r="A19" s="6" t="s">
        <v>63</v>
      </c>
      <c r="B19" s="2"/>
      <c r="C19" s="6"/>
      <c r="D19" s="25">
        <f>D17+D10+D13</f>
        <v>97500</v>
      </c>
      <c r="E19" s="6"/>
      <c r="F19" s="6"/>
      <c r="G19" s="6"/>
    </row>
    <row r="20" spans="1:7" ht="12.75">
      <c r="A20" s="6" t="s">
        <v>135</v>
      </c>
      <c r="B20" s="2"/>
      <c r="C20" s="6"/>
      <c r="D20" s="25">
        <f>D17</f>
        <v>97500</v>
      </c>
      <c r="E20" s="6"/>
      <c r="F20" s="6"/>
      <c r="G20" s="6"/>
    </row>
    <row r="21" spans="1:7" ht="12.75">
      <c r="A21" s="6" t="s">
        <v>96</v>
      </c>
      <c r="B21" s="2"/>
      <c r="C21" s="6"/>
      <c r="D21" s="25">
        <f>D19-D20</f>
        <v>0</v>
      </c>
      <c r="E21" s="6"/>
      <c r="F21" s="6"/>
      <c r="G21" s="6"/>
    </row>
    <row r="22" spans="1:7" ht="12.75">
      <c r="A22" s="6"/>
      <c r="B22" s="2"/>
      <c r="C22" s="6"/>
      <c r="D22" s="25"/>
      <c r="E22" s="6"/>
      <c r="F22" s="6"/>
      <c r="G22" s="6"/>
    </row>
    <row r="23" spans="1:7" ht="12.75">
      <c r="A23" s="6"/>
      <c r="B23" s="2"/>
      <c r="C23" s="6"/>
      <c r="D23" s="25"/>
      <c r="E23" s="6"/>
      <c r="F23" s="6"/>
      <c r="G23" s="6"/>
    </row>
    <row r="24" spans="1:7" ht="12.75">
      <c r="A24" s="6"/>
      <c r="B24" s="2"/>
      <c r="C24" s="6"/>
      <c r="D24" s="25"/>
      <c r="E24" s="6"/>
      <c r="F24" s="6"/>
      <c r="G24" s="6"/>
    </row>
    <row r="25" spans="1:7" ht="12.75">
      <c r="A25" s="6"/>
      <c r="B25" s="2"/>
      <c r="C25" s="6"/>
      <c r="D25" s="25"/>
      <c r="E25" s="6"/>
      <c r="F25" s="6"/>
      <c r="G25" s="6"/>
    </row>
    <row r="26" spans="1:7" ht="12.75">
      <c r="A26" s="6"/>
      <c r="B26" s="2"/>
      <c r="C26" s="6"/>
      <c r="D26" s="25"/>
      <c r="E26" s="6"/>
      <c r="F26" s="6"/>
      <c r="G26" s="6"/>
    </row>
    <row r="27" spans="1:7" ht="12.75">
      <c r="A27" s="6"/>
      <c r="B27" s="2"/>
      <c r="C27" s="6"/>
      <c r="D27" s="25"/>
      <c r="E27" s="6"/>
      <c r="F27" s="6"/>
      <c r="G27" s="6"/>
    </row>
    <row r="28" spans="1:7" ht="12.75">
      <c r="A28" s="6"/>
      <c r="B28" s="2"/>
      <c r="C28" s="6"/>
      <c r="D28" s="2"/>
      <c r="E28" s="6"/>
      <c r="F28" s="6"/>
      <c r="G28" s="6"/>
    </row>
    <row r="29" spans="1:7" ht="12.75">
      <c r="A29" s="6"/>
      <c r="B29" s="2"/>
      <c r="C29" s="6"/>
      <c r="D29" s="2"/>
      <c r="E29" s="6"/>
      <c r="F29" s="6"/>
      <c r="G29" s="6"/>
    </row>
    <row r="30" spans="1:7" ht="12.75">
      <c r="A30" s="6"/>
      <c r="B30" s="2"/>
      <c r="C30" s="6"/>
      <c r="D30" s="2"/>
      <c r="E30" s="6"/>
      <c r="F30" s="6"/>
      <c r="G30" s="6"/>
    </row>
    <row r="31" spans="1:7" ht="13.5" thickBot="1">
      <c r="A31" s="5"/>
      <c r="B31" s="4"/>
      <c r="C31" s="5"/>
      <c r="D31" s="4"/>
      <c r="E31" s="5"/>
      <c r="F31" s="5"/>
      <c r="G31" s="5"/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Suffolk Community College</dc:creator>
  <cp:keywords/>
  <dc:description/>
  <cp:lastModifiedBy>Suffolk Community College</cp:lastModifiedBy>
  <cp:lastPrinted>2008-01-30T20:58:20Z</cp:lastPrinted>
  <dcterms:created xsi:type="dcterms:W3CDTF">2007-11-26T15:08:38Z</dcterms:created>
  <dcterms:modified xsi:type="dcterms:W3CDTF">2008-02-05T19:18:17Z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1018254462</vt:i4>
  </property>
  <property fmtid="{D5CDD505-2E9C-101B-9397-08002B2CF9AE}" pid="3" name="_EmailSubject">
    <vt:lpwstr>Back-up for Infrastructure Capital Project</vt:lpwstr>
  </property>
  <property fmtid="{D5CDD505-2E9C-101B-9397-08002B2CF9AE}" pid="4" name="_AuthorEmail">
    <vt:lpwstr>demaioj@sunysuffolk.edu</vt:lpwstr>
  </property>
  <property fmtid="{D5CDD505-2E9C-101B-9397-08002B2CF9AE}" pid="5" name="_AuthorEmailDisplayName">
    <vt:lpwstr>Jon DeMaio</vt:lpwstr>
  </property>
  <property fmtid="{D5CDD505-2E9C-101B-9397-08002B2CF9AE}" pid="6" name="_PreviousAdHocReviewCycleID">
    <vt:i4>78926336</vt:i4>
  </property>
  <property fmtid="{D5CDD505-2E9C-101B-9397-08002B2CF9AE}" pid="7" name="_ReviewingToolsShownOnce">
    <vt:lpwstr/>
  </property>
</Properties>
</file>